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pena\AppData\Local\Microsoft\Windows\INetCache\Content.Outlook\1ETNTIHX\"/>
    </mc:Choice>
  </mc:AlternateContent>
  <xr:revisionPtr revIDLastSave="0" documentId="8_{CDC41FE0-B7D2-4052-8CF1-842241AE2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Principal" sheetId="1" r:id="rId1"/>
    <sheet name="Detalle Eventos junio" sheetId="8" r:id="rId2"/>
    <sheet name="Seminario" sheetId="9" r:id="rId3"/>
    <sheet name="Inst. Participantes en Eventos" sheetId="10" r:id="rId4"/>
    <sheet name="Eventos Finalizados sin Notas" sheetId="13" r:id="rId5"/>
  </sheets>
  <definedNames>
    <definedName name="_xlnm._FilterDatabase" localSheetId="1" hidden="1">'Detalle Eventos junio'!$A$1:$D$64</definedName>
    <definedName name="_xlnm._FilterDatabase" localSheetId="4" hidden="1">'Eventos Finalizados sin Notas'!$A$1:$Q$36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3" i="1"/>
  <c r="O25" i="1" s="1"/>
  <c r="O22" i="1"/>
  <c r="O20" i="1"/>
  <c r="D18" i="1"/>
  <c r="D64" i="8"/>
  <c r="O19" i="1" l="1"/>
  <c r="L77" i="1"/>
  <c r="O28" i="1"/>
  <c r="O26" i="1"/>
  <c r="O27" i="1"/>
  <c r="D71" i="1"/>
  <c r="N18" i="1"/>
  <c r="K18" i="1"/>
  <c r="C18" i="1"/>
  <c r="E66" i="1"/>
  <c r="F66" i="1" s="1"/>
  <c r="E70" i="1" l="1"/>
  <c r="F70" i="1" s="1"/>
  <c r="E69" i="1"/>
  <c r="F69" i="1" s="1"/>
  <c r="E67" i="1"/>
  <c r="E68" i="1"/>
  <c r="F67" i="1" l="1"/>
  <c r="E71" i="1"/>
  <c r="F68" i="1"/>
  <c r="J18" i="1"/>
  <c r="E73" i="1" l="1"/>
  <c r="E72" i="1"/>
  <c r="D63" i="8"/>
  <c r="M18" i="1"/>
  <c r="L18" i="1"/>
  <c r="I18" i="1"/>
  <c r="H18" i="1"/>
  <c r="G18" i="1"/>
  <c r="F18" i="1"/>
  <c r="E18" i="1"/>
  <c r="O17" i="1"/>
  <c r="O16" i="1"/>
  <c r="O15" i="1"/>
  <c r="O14" i="1"/>
  <c r="O13" i="1"/>
  <c r="O12" i="1"/>
  <c r="O11" i="1"/>
  <c r="O10" i="1"/>
  <c r="O9" i="1"/>
  <c r="O8" i="1"/>
  <c r="O7" i="1"/>
  <c r="O6" i="1"/>
  <c r="P42" i="1"/>
  <c r="P43" i="1"/>
  <c r="P41" i="1"/>
  <c r="P33" i="1"/>
  <c r="P34" i="1"/>
  <c r="P35" i="1"/>
  <c r="P36" i="1"/>
  <c r="P37" i="1"/>
  <c r="P38" i="1"/>
  <c r="P39" i="1"/>
  <c r="P32" i="1"/>
  <c r="O18" i="1" l="1"/>
  <c r="O55" i="1"/>
  <c r="L68" i="1" l="1"/>
  <c r="L69" i="1" s="1"/>
  <c r="P16" i="1"/>
  <c r="P11" i="1"/>
  <c r="P18" i="1"/>
  <c r="P6" i="1"/>
  <c r="P12" i="1"/>
  <c r="P7" i="1"/>
  <c r="P13" i="1"/>
  <c r="P8" i="1"/>
  <c r="P14" i="1"/>
  <c r="P9" i="1"/>
  <c r="P15" i="1"/>
  <c r="P10" i="1"/>
  <c r="O21" i="1"/>
</calcChain>
</file>

<file path=xl/sharedStrings.xml><?xml version="1.0" encoding="utf-8"?>
<sst xmlns="http://schemas.openxmlformats.org/spreadsheetml/2006/main" count="722" uniqueCount="319">
  <si>
    <t>.</t>
  </si>
  <si>
    <t>Enero - Marzo</t>
  </si>
  <si>
    <t>Abril - Junio</t>
  </si>
  <si>
    <t>Julio - Sept.</t>
  </si>
  <si>
    <t>Octubre - Dic.</t>
  </si>
  <si>
    <t>Total General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</si>
  <si>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</si>
  <si>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</si>
  <si>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</si>
  <si>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</si>
  <si>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</si>
  <si>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</si>
  <si>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</si>
  <si>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</si>
  <si>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</si>
  <si>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</si>
  <si>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</si>
  <si>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</si>
  <si>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</si>
  <si>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</si>
  <si>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</si>
  <si>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</si>
  <si>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</si>
  <si>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</si>
  <si>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</si>
  <si>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</si>
  <si>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</si>
  <si>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</si>
  <si>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</si>
  <si>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</si>
  <si>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Virtual</t>
  </si>
  <si>
    <t>Total capacitados a la Fecha</t>
  </si>
  <si>
    <t>Inscritos</t>
  </si>
  <si>
    <t>cantidad de cursos</t>
  </si>
  <si>
    <t>Instituciones</t>
  </si>
  <si>
    <t>Total</t>
  </si>
  <si>
    <t>Total  Capacitados</t>
  </si>
  <si>
    <t>Ciudadano</t>
  </si>
  <si>
    <t>Empledos Carrera Administrativa</t>
  </si>
  <si>
    <t>Discapacidad</t>
  </si>
  <si>
    <t>Municipales</t>
  </si>
  <si>
    <t>Servidores en General</t>
  </si>
  <si>
    <t>Masculinos</t>
  </si>
  <si>
    <t>Femeninos</t>
  </si>
  <si>
    <t>Modalidad virtual</t>
  </si>
  <si>
    <t>Masculino</t>
  </si>
  <si>
    <t>Femenino</t>
  </si>
  <si>
    <t xml:space="preserve">En Ejecución </t>
  </si>
  <si>
    <t>Cerrados</t>
  </si>
  <si>
    <t>MAP</t>
  </si>
  <si>
    <t xml:space="preserve">Avances de metas </t>
  </si>
  <si>
    <t>Metas de Formación 2023</t>
  </si>
  <si>
    <t>Capacitados Gestion Agosto 2020 a Enero 2023</t>
  </si>
  <si>
    <t xml:space="preserve">Metas </t>
  </si>
  <si>
    <t xml:space="preserve">Cumplimiento </t>
  </si>
  <si>
    <t xml:space="preserve">Restan </t>
  </si>
  <si>
    <t>Agosto-Diciembre 2020</t>
  </si>
  <si>
    <t>Servidores públicos que pertenezcan a la carrera administrativa</t>
  </si>
  <si>
    <t>Servidores públicos  que no pertenezcan a la carrera administrativa</t>
  </si>
  <si>
    <t>Servidores públicos municipales formados</t>
  </si>
  <si>
    <t>Ciudadanos sensibilizados en temas de la Administración Pública</t>
  </si>
  <si>
    <t xml:space="preserve">TOTAL </t>
  </si>
  <si>
    <t>Metas Presidenciales y Presupuestarias</t>
  </si>
  <si>
    <t>Instituciones Capacitadas  Gestión Agosto 2020 a Enero 2023</t>
  </si>
  <si>
    <t>Mes</t>
  </si>
  <si>
    <t>Facilitador</t>
  </si>
  <si>
    <t>Pasado, Presente y Perspectiva de la Gestión Pública en la República Dominicana</t>
  </si>
  <si>
    <t>Inducción a la Administración Pública - Nivel 1</t>
  </si>
  <si>
    <t>Identificación, Análisis, Diseño y Documentación de Procesos</t>
  </si>
  <si>
    <t>Inducción a la Administración Pública - Nivel 2</t>
  </si>
  <si>
    <t>Atención al Ciudadano y Calidad en el Servicio</t>
  </si>
  <si>
    <t>Gestión de Calidad en la Administración Pública, Aplicando CAF</t>
  </si>
  <si>
    <t>Sistemas de Integridad en América Latina, una visión comparada</t>
  </si>
  <si>
    <t>Gestión y Resolución de Conflictos</t>
  </si>
  <si>
    <t>Inducción a la Administración Pública - Nivel 3</t>
  </si>
  <si>
    <t xml:space="preserve">Capacitados </t>
  </si>
  <si>
    <t>Cantidad</t>
  </si>
  <si>
    <t>Tipo de evento</t>
  </si>
  <si>
    <t>Evento Formativo</t>
  </si>
  <si>
    <t>curso</t>
  </si>
  <si>
    <t>Conferencia</t>
  </si>
  <si>
    <t>¿Cómo lograr un funcionamiento efectivo del Sistema de Control Interno Institucional, de conformidad con la Ley 10-07 de la CGR y la Ley 10-04 de la CCRD?</t>
  </si>
  <si>
    <t>Desarrollando Equipos Comprometidos con la Excelencia</t>
  </si>
  <si>
    <t>Jornada</t>
  </si>
  <si>
    <t xml:space="preserve">Campus de Innovación Gubernamental y Transformación Digital </t>
  </si>
  <si>
    <t>Comunicación Efectiva</t>
  </si>
  <si>
    <t>Cortesía Telefónica</t>
  </si>
  <si>
    <t>Desarrollo de Competencia Compromiso con los Resultados</t>
  </si>
  <si>
    <t>Desarrollo de Competencias Liderar con el Ejemplo</t>
  </si>
  <si>
    <t>Desarrollo Organizacional</t>
  </si>
  <si>
    <t>Diplomado</t>
  </si>
  <si>
    <t>Diseño, Ejecución y Evaluación de Proyectos</t>
  </si>
  <si>
    <t>Entrevistas por Competencias</t>
  </si>
  <si>
    <t>Taller</t>
  </si>
  <si>
    <t>Ética Profesional y Personal del Servidor Público</t>
  </si>
  <si>
    <t>Inteligencia Emocional</t>
  </si>
  <si>
    <t>Ley No. 41-08 de Función Pública</t>
  </si>
  <si>
    <t>Charla</t>
  </si>
  <si>
    <t>Liderar con el ejemplo, competencia esencial para el Desarrollo Directivo</t>
  </si>
  <si>
    <t>Manejo de las Relaciones Interpersonales</t>
  </si>
  <si>
    <t>Ortografía y Redacción</t>
  </si>
  <si>
    <t>Habilidades de Liderazgo</t>
  </si>
  <si>
    <t>Gestión del Talento Humano</t>
  </si>
  <si>
    <t>Gestión por Competencia</t>
  </si>
  <si>
    <t>Gestión de la Comunicación Gubernamental</t>
  </si>
  <si>
    <t>Jornada DNC</t>
  </si>
  <si>
    <t>Curso</t>
  </si>
  <si>
    <t>Manejo Efectivo del Tiempo</t>
  </si>
  <si>
    <t>Modelo de Gestión por Competencia (Desarrollo de Competencias)</t>
  </si>
  <si>
    <t xml:space="preserve">Perspectiva de Género en el Servicio Público </t>
  </si>
  <si>
    <t>Redacción y Presentación de Informes Técnicos</t>
  </si>
  <si>
    <t>Planificación Estratégica en la Gestión Pública</t>
  </si>
  <si>
    <t>Supervisión Efectiva</t>
  </si>
  <si>
    <t>Trabajo en Equipo</t>
  </si>
  <si>
    <t>Excel Básico</t>
  </si>
  <si>
    <t>Presupuesto Participativo Municipal</t>
  </si>
  <si>
    <t>Metodología Científica Para La Gestión Pública</t>
  </si>
  <si>
    <t>Metodología de la Investigación</t>
  </si>
  <si>
    <t>Seguridad Ciudadana</t>
  </si>
  <si>
    <t>Taller Códigos de Pautas de Éticas e Integridad del Sistema Nacional de Contrataciones Públicas</t>
  </si>
  <si>
    <t>Taller Sensibilización Ética</t>
  </si>
  <si>
    <t>Varios Eventos reportada fuera de fecha con número de participantes de</t>
  </si>
  <si>
    <t>Transformando la Escucha: Clave para Comunicar en el Ámbito Público</t>
  </si>
  <si>
    <t>Técnicas de Archivo</t>
  </si>
  <si>
    <t>Tipo</t>
  </si>
  <si>
    <t>Eventos Formativos</t>
  </si>
  <si>
    <t>Total Capacitados</t>
  </si>
  <si>
    <t>Instituciones del Estado</t>
  </si>
  <si>
    <t>Impacto de la Capacitación del Servidor Público en los Servicios del Estado: Mirada Ciudadana</t>
  </si>
  <si>
    <t>Redacción de Memoria de Postulación</t>
  </si>
  <si>
    <t>Uso de la plataforma Moodle</t>
  </si>
  <si>
    <t xml:space="preserve">Ministerio de Energía y Minas </t>
  </si>
  <si>
    <t>Dirección General de Información y Defensa de los Afiliados a la Seguridad Social | DIDA</t>
  </si>
  <si>
    <t>Diplomado Derecho Administrativo</t>
  </si>
  <si>
    <t>Institución</t>
  </si>
  <si>
    <t>Ministerio de Industria, Comercio y MiPymes (MICM)</t>
  </si>
  <si>
    <t>Oficina Nacional de Estadística (ONE)</t>
  </si>
  <si>
    <t>Ministerio de Educación (MINERD)</t>
  </si>
  <si>
    <t>Instituto Nacional de Administración Pública (INAP)</t>
  </si>
  <si>
    <t>Planeación, Identificación y Evaluación de Riesgos de Corrupción</t>
  </si>
  <si>
    <t>Manejo de Medios de Comunicación y Vocería de la Presidencia de la República</t>
  </si>
  <si>
    <t>#</t>
  </si>
  <si>
    <t>Codigo Curso</t>
  </si>
  <si>
    <t>Nombre</t>
  </si>
  <si>
    <t>Dirigido</t>
  </si>
  <si>
    <t>Modalidad</t>
  </si>
  <si>
    <t>Horas</t>
  </si>
  <si>
    <t>Lugar</t>
  </si>
  <si>
    <t>Coordinador</t>
  </si>
  <si>
    <t>Total Inscritos</t>
  </si>
  <si>
    <t>Estatus</t>
  </si>
  <si>
    <t>Fecha Inicio Inscripción</t>
  </si>
  <si>
    <t>Fecha Inicio Ejecución</t>
  </si>
  <si>
    <t>Fecha Final Ejecución</t>
  </si>
  <si>
    <t>Presencial</t>
  </si>
  <si>
    <t>Leonardo Antonio Díaz García</t>
  </si>
  <si>
    <t>Presencial Sede</t>
  </si>
  <si>
    <t>Rixi Melo</t>
  </si>
  <si>
    <t>No tiene Notas</t>
  </si>
  <si>
    <t>Llumerqui Ledesma</t>
  </si>
  <si>
    <t>Rolando Alfredo Jurado Blanco</t>
  </si>
  <si>
    <t>María Jiménez</t>
  </si>
  <si>
    <t>Regional Presencial</t>
  </si>
  <si>
    <t>Null</t>
  </si>
  <si>
    <t>A definir</t>
  </si>
  <si>
    <t>Virtual Sede</t>
  </si>
  <si>
    <t>A Definir</t>
  </si>
  <si>
    <t>Ayuntamientos</t>
  </si>
  <si>
    <t>Alexandra Catalina Moya Haro</t>
  </si>
  <si>
    <t>Evelyn Amador</t>
  </si>
  <si>
    <t>Miguelina Frias Nivar</t>
  </si>
  <si>
    <t>Yorcito Matos</t>
  </si>
  <si>
    <t>Mario Crusset</t>
  </si>
  <si>
    <t>04-3-3084-23-01-P</t>
  </si>
  <si>
    <t>Administradora de Subsidios Sociales (ADESS)</t>
  </si>
  <si>
    <t>Box Ehlin Ruiz Huges</t>
  </si>
  <si>
    <t>Lea Paulino</t>
  </si>
  <si>
    <t>03-413-3724-23-17-P</t>
  </si>
  <si>
    <t>03-413-3666-23-12-P</t>
  </si>
  <si>
    <t>03-413-3665-23-25-P</t>
  </si>
  <si>
    <t>03-425-3569-23-01-V</t>
  </si>
  <si>
    <t>04-1-3421-23-18-P</t>
  </si>
  <si>
    <t>02-409-3408-23-17-P</t>
  </si>
  <si>
    <t>04-298-3344-23-08-P</t>
  </si>
  <si>
    <t>03-96-2966-23-01-V</t>
  </si>
  <si>
    <t>04-33-2888-23-01-P</t>
  </si>
  <si>
    <t>Sensibilización SISMAP Sector Salud</t>
  </si>
  <si>
    <t>Sensibilización SISMAP Gestión Pública</t>
  </si>
  <si>
    <t>Planificación Urbana y Ordenamiento Territorial</t>
  </si>
  <si>
    <t>Ética, Deberes y Derechos del Servidor Público</t>
  </si>
  <si>
    <t>Varias Instituciones</t>
  </si>
  <si>
    <t>Junta de Distrito Municipal de El Rosario</t>
  </si>
  <si>
    <t>Mario Rodríguez Montero</t>
  </si>
  <si>
    <t>Instituto Dominicano de Evaluación e Investigación de la Calidad Educativa (IDEICE)</t>
  </si>
  <si>
    <t>Kirsy Alana Mejía</t>
  </si>
  <si>
    <t>Yaniris Espinal</t>
  </si>
  <si>
    <t>Escuela Nacional de Entrenamiento Policial</t>
  </si>
  <si>
    <t>Rudelania Frias</t>
  </si>
  <si>
    <t>Escuela de Oficiales Subalternos (E. O. S.)</t>
  </si>
  <si>
    <t>Julany Valentina Cuesta Guzmán</t>
  </si>
  <si>
    <t>Instituto Nacional del Cáncer Rosa Emilia Sánchez Pérez de Tavarez (INCART)</t>
  </si>
  <si>
    <t>Ayuntamiento Municipal de Samaná</t>
  </si>
  <si>
    <t>Alba Altagracia Rosa Lora</t>
  </si>
  <si>
    <t>Ángel Leonardo Plata</t>
  </si>
  <si>
    <t>Joselyn Guzmán Reynoso</t>
  </si>
  <si>
    <t>Seminario</t>
  </si>
  <si>
    <t>Consejo Nacional de Seguridad Social (CNSS)</t>
  </si>
  <si>
    <t>Instituto Dominicano de las Telecomunicaciones (INDOTEL)</t>
  </si>
  <si>
    <t>Allen Antonio Peña García</t>
  </si>
  <si>
    <t>Archivo General de la Nación</t>
  </si>
  <si>
    <t>Wendy Yanira De la Cruz Peguero</t>
  </si>
  <si>
    <t>Guadalupe Altagracia Sosa Veras.</t>
  </si>
  <si>
    <t>Instituto Postal Dominicano (INPOSDOM)</t>
  </si>
  <si>
    <t>Centro de Gastroenterología, Ciudad Sanitaria Dr. Luis E. Aybar</t>
  </si>
  <si>
    <t>José David Montilla</t>
  </si>
  <si>
    <t>Instituto Nacional de Recursos Hidráulicos (INDHRI)</t>
  </si>
  <si>
    <t xml:space="preserve">Instituto Dominicano de Aviación Civil (IDAC) </t>
  </si>
  <si>
    <t>Publico en General</t>
  </si>
  <si>
    <t>Instituto Nacional del Tabaco (INTABACO)</t>
  </si>
  <si>
    <t>Ayuntamiento Municipal de Bani</t>
  </si>
  <si>
    <t>Desafíos Urgente de la Construcción de un Sistema de Integridad</t>
  </si>
  <si>
    <t>Introducción a la Administración Pública</t>
  </si>
  <si>
    <t>Inducción al Sistema Dominicano para la Calidad (SIDOCAL)</t>
  </si>
  <si>
    <t>Monto Pagados</t>
  </si>
  <si>
    <t>Monnto Total Presupuestado</t>
  </si>
  <si>
    <t>Expedientes Pendientes a Pagar</t>
  </si>
  <si>
    <t>Expedientes de Facilitadores en Preoceso de aprobación</t>
  </si>
  <si>
    <t>Montos de Acuerdo Restrados en CGR</t>
  </si>
  <si>
    <t>Solicitud de Aporte por Capacitación Ejecutadas</t>
  </si>
  <si>
    <t>La Ética en la Gestión Pública</t>
  </si>
  <si>
    <t>Sensibilización SISMAP Municipal</t>
  </si>
  <si>
    <t>Ministerio de Turismo (MITUR)</t>
  </si>
  <si>
    <t>Alcaldia del Distrito Nacional</t>
  </si>
  <si>
    <t xml:space="preserve">Instituto de Educación Superior en Formación Diplomática y Consular (INESDYC) </t>
  </si>
  <si>
    <t>Instituto Nacional de Educación Física (INEFI)</t>
  </si>
  <si>
    <t>Ministerio de Relaciones Exteriores (Cancillería) (MIREX)</t>
  </si>
  <si>
    <t>Instituto Dominicano de Aviación Civil (IDAC)</t>
  </si>
  <si>
    <t>Ministerio de Interior y Policía (MIP)</t>
  </si>
  <si>
    <t>Corporación de Acueducto y Alcantarillado de Santo Domingo (CAASD)</t>
  </si>
  <si>
    <t>Sistema Único de Beneficiarios (SIUBEN)</t>
  </si>
  <si>
    <t>Dirección de Estrategia y Comunicación Gubernamental | DIECOM</t>
  </si>
  <si>
    <t>Edesur Dominicana, S.A.</t>
  </si>
  <si>
    <t>Instituto Nacional de Aguas Potables y Alcantarillados (INAPA)</t>
  </si>
  <si>
    <t>Ministerio de Vivienda y Edificaciones MIVED</t>
  </si>
  <si>
    <t>Ministerio de Medio Ambiente y Recursos Naturales (MIMARENA)</t>
  </si>
  <si>
    <t xml:space="preserve">Instituto Nacional de Educación Física (INEFI) </t>
  </si>
  <si>
    <t>Oficina Gubernamental de Tecnologías de la Información y Comunicación (OGTIC)</t>
  </si>
  <si>
    <t>Instituto Dominicano del Café (INDOCAFE)</t>
  </si>
  <si>
    <t>Ministerio de Deportes, Educación Física y Recreación (MIDEREC)</t>
  </si>
  <si>
    <t xml:space="preserve">Varias instituciones </t>
  </si>
  <si>
    <t>Ayuntamiento La Descubierta</t>
  </si>
  <si>
    <t>Ayuntamiento de Fantino</t>
  </si>
  <si>
    <t>Ayuntamiento de Castillo</t>
  </si>
  <si>
    <t>Ayuntamiento de Veron</t>
  </si>
  <si>
    <t>Ayuntamiento Municipal de Bánica</t>
  </si>
  <si>
    <t>Ayuntamiento de La Cienaga</t>
  </si>
  <si>
    <t>Ayuntamiento de Barahona</t>
  </si>
  <si>
    <t>Ayuntamiento Municipal de San Pedro de Macorís</t>
  </si>
  <si>
    <t>Ayuntamiento Fantino</t>
  </si>
  <si>
    <t>Ayuntamiento Juma Bejucal</t>
  </si>
  <si>
    <t>Ayuntamiento Contanza</t>
  </si>
  <si>
    <t xml:space="preserve">Ayuntamiento Moca </t>
  </si>
  <si>
    <t>Ayuntamiento Cotui</t>
  </si>
  <si>
    <t xml:space="preserve">Ayuntamiento Rio Verde </t>
  </si>
  <si>
    <t>Ayuntamiento Municipal de las Matas de Farfan</t>
  </si>
  <si>
    <t>Ayuntamiento de La Concepci¢n de La Vega</t>
  </si>
  <si>
    <t>Hospital Provincial Ricardo Limardo</t>
  </si>
  <si>
    <t>Ayuntamiento de San José de las Matas</t>
  </si>
  <si>
    <t>04-8-3865-23-01-P</t>
  </si>
  <si>
    <t>04-8-3863-23-01-P</t>
  </si>
  <si>
    <t>01-142-3799-23-22-P</t>
  </si>
  <si>
    <t>01-142-3798-23-22-P</t>
  </si>
  <si>
    <t>04-1-3789-23-25-P</t>
  </si>
  <si>
    <t>04-1-3782-23-01-P</t>
  </si>
  <si>
    <t>04-1-3772-23-22-P</t>
  </si>
  <si>
    <t>04-1-3771-23-02-P</t>
  </si>
  <si>
    <t>04-2-3770-23-17-P</t>
  </si>
  <si>
    <t>01-142-3766-23-21-P</t>
  </si>
  <si>
    <t>01-142-3765-23-01-V</t>
  </si>
  <si>
    <t>03-133-3764-23-01-P</t>
  </si>
  <si>
    <t>03-243-3762-23-01-P</t>
  </si>
  <si>
    <t>04-1-3756-23-01-P</t>
  </si>
  <si>
    <t>04-260-3748-23-01-V</t>
  </si>
  <si>
    <t>04-39-3733-23-22-P</t>
  </si>
  <si>
    <t>04-3-3721-23-06-P</t>
  </si>
  <si>
    <t>04-2-3710-23-31-P</t>
  </si>
  <si>
    <t>02-427-3600-23-01-P</t>
  </si>
  <si>
    <t>03-96-3431-23-19-P</t>
  </si>
  <si>
    <t>04-1-3076-23-01-V</t>
  </si>
  <si>
    <t>04-1-2987-23-01-P</t>
  </si>
  <si>
    <t>03-96-2965-23-01-V</t>
  </si>
  <si>
    <t>04-1-2962-23-01-P</t>
  </si>
  <si>
    <t>03-96-2926-23-01-V</t>
  </si>
  <si>
    <t>Régimen Ético Disciplinario de la Ley 41-08 de Función Pública</t>
  </si>
  <si>
    <t>Principios y Derechos en Entornos Digitales</t>
  </si>
  <si>
    <t>Estrategias Claves Para Formación de Formadores En Innovación</t>
  </si>
  <si>
    <t>Instrumentos legales y normativos dentro de las Alianzas Público Privadas</t>
  </si>
  <si>
    <t>Junta del Distrito Municipal Las Palomas</t>
  </si>
  <si>
    <t>Instituto Nacional De Estabilización De Precios (INESPRE)</t>
  </si>
  <si>
    <t>Autoridad Nacional de Asuntos Marítimos - ANAMAR</t>
  </si>
  <si>
    <t>Dirección General de Embellecimiento de las Carreteras y Avenidas de Circunvalación del País (DIGECAC)</t>
  </si>
  <si>
    <t>Ayuntamiento de Salcedo</t>
  </si>
  <si>
    <t>Unidad Ejecutora para la Readecuación de Barrios y Entornos - URBE</t>
  </si>
  <si>
    <t>Fondo Especial para el Desarrollo Agropecuario (FEDA)</t>
  </si>
  <si>
    <t>Germania Francisco Féliz</t>
  </si>
  <si>
    <t>Rafael Antonio Ramírez Rodriguez</t>
  </si>
  <si>
    <t>Edisson Feliz Cuevas</t>
  </si>
  <si>
    <t>Arminia Rosario Gómez</t>
  </si>
  <si>
    <t>Dolores Romero Calderón</t>
  </si>
  <si>
    <t>Mirian Joselin Reyes Moreta</t>
  </si>
  <si>
    <t>Teodoro Ruíz</t>
  </si>
  <si>
    <t>Laura Agustín Cámara</t>
  </si>
  <si>
    <t>Carolina Altagracia Solano Jáquez</t>
  </si>
  <si>
    <t>Maria Altagracia Correa Correa</t>
  </si>
  <si>
    <t>Johan Manuel Tapia Bueno</t>
  </si>
  <si>
    <t>Jerson Rivera</t>
  </si>
  <si>
    <t>Instituciones participantes en el mes de Junio Sede Central</t>
  </si>
  <si>
    <t>Instituciones particiapentes en el mes de Junio, Regionales</t>
  </si>
  <si>
    <t>Ayuntamiento de San Francisco de Macoris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</si>
</sst>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000000"/>
      <name val="Segoe UI"/>
      <family val="2"/>
    </font>
    <font>
      <b/>
      <sz val="11"/>
      <color rgb="FF444444"/>
      <name val="Calibri"/>
      <family val="2"/>
      <scheme val="minor"/>
    </font>
    <font>
      <b/>
      <sz val="12"/>
      <name val="Times New Roman"/>
      <family val="1"/>
    </font>
    <font>
      <b/>
      <sz val="12"/>
      <name val="WordVisi_MSFontService"/>
      <charset val="1"/>
    </font>
    <font>
      <b/>
      <sz val="11"/>
      <color theme="1" tint="0.24997711111789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/>
      <name val="Segoe UI"/>
      <family val="2"/>
    </font>
  </fonts>
  <fills count="5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2" applyNumberFormat="0" applyFill="0" applyAlignment="0" applyProtection="0"/>
    <xf numFmtId="0" fontId="24" fillId="0" borderId="73" applyNumberFormat="0" applyFill="0" applyAlignment="0" applyProtection="0"/>
    <xf numFmtId="0" fontId="25" fillId="0" borderId="74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75" applyNumberFormat="0" applyAlignment="0" applyProtection="0"/>
    <xf numFmtId="0" fontId="30" fillId="26" borderId="76" applyNumberFormat="0" applyAlignment="0" applyProtection="0"/>
    <xf numFmtId="0" fontId="31" fillId="26" borderId="75" applyNumberFormat="0" applyAlignment="0" applyProtection="0"/>
    <xf numFmtId="0" fontId="32" fillId="0" borderId="77" applyNumberFormat="0" applyFill="0" applyAlignment="0" applyProtection="0"/>
    <xf numFmtId="0" fontId="33" fillId="27" borderId="78" applyNumberFormat="0" applyAlignment="0" applyProtection="0"/>
    <xf numFmtId="0" fontId="34" fillId="0" borderId="0" applyNumberFormat="0" applyFill="0" applyBorder="0" applyAlignment="0" applyProtection="0"/>
    <xf numFmtId="0" fontId="1" fillId="28" borderId="79" applyNumberFormat="0" applyFont="0" applyAlignment="0" applyProtection="0"/>
    <xf numFmtId="0" fontId="35" fillId="0" borderId="0" applyNumberFormat="0" applyFill="0" applyBorder="0" applyAlignment="0" applyProtection="0"/>
    <xf numFmtId="0" fontId="2" fillId="0" borderId="80" applyNumberFormat="0" applyFill="0" applyAlignment="0" applyProtection="0"/>
    <xf numFmtId="0" fontId="3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6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230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5" xfId="0" applyBorder="1"/>
    <xf numFmtId="0" fontId="4" fillId="2" borderId="24" xfId="0" applyFont="1" applyFill="1" applyBorder="1"/>
    <xf numFmtId="0" fontId="4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7" borderId="15" xfId="0" applyFill="1" applyBorder="1" applyAlignment="1">
      <alignment wrapText="1"/>
    </xf>
    <xf numFmtId="0" fontId="10" fillId="7" borderId="0" xfId="0" applyFont="1" applyFill="1"/>
    <xf numFmtId="0" fontId="10" fillId="0" borderId="0" xfId="0" applyFont="1" applyAlignment="1">
      <alignment wrapText="1"/>
    </xf>
    <xf numFmtId="0" fontId="5" fillId="6" borderId="2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0" xfId="0" applyFont="1" applyBorder="1"/>
    <xf numFmtId="3" fontId="4" fillId="0" borderId="20" xfId="0" applyNumberFormat="1" applyFont="1" applyBorder="1"/>
    <xf numFmtId="0" fontId="4" fillId="0" borderId="39" xfId="0" applyFont="1" applyBorder="1"/>
    <xf numFmtId="0" fontId="6" fillId="0" borderId="15" xfId="0" applyFont="1" applyBorder="1" applyAlignment="1">
      <alignment horizontal="center"/>
    </xf>
    <xf numFmtId="0" fontId="6" fillId="7" borderId="15" xfId="0" applyFont="1" applyFill="1" applyBorder="1"/>
    <xf numFmtId="0" fontId="2" fillId="0" borderId="15" xfId="0" applyFont="1" applyBorder="1"/>
    <xf numFmtId="0" fontId="5" fillId="8" borderId="1" xfId="0" applyFont="1" applyFill="1" applyBorder="1" applyAlignment="1">
      <alignment horizontal="center"/>
    </xf>
    <xf numFmtId="0" fontId="0" fillId="10" borderId="42" xfId="0" applyFill="1" applyBorder="1"/>
    <xf numFmtId="0" fontId="4" fillId="0" borderId="24" xfId="0" applyFont="1" applyBorder="1" applyAlignment="1">
      <alignment horizontal="center"/>
    </xf>
    <xf numFmtId="0" fontId="6" fillId="7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2" borderId="15" xfId="0" applyFont="1" applyFill="1" applyBorder="1"/>
    <xf numFmtId="0" fontId="5" fillId="0" borderId="15" xfId="0" applyFont="1" applyBorder="1"/>
    <xf numFmtId="0" fontId="5" fillId="6" borderId="44" xfId="0" applyFont="1" applyFill="1" applyBorder="1"/>
    <xf numFmtId="3" fontId="2" fillId="7" borderId="12" xfId="0" applyNumberFormat="1" applyFont="1" applyFill="1" applyBorder="1" applyAlignment="1">
      <alignment horizontal="right"/>
    </xf>
    <xf numFmtId="0" fontId="2" fillId="7" borderId="12" xfId="0" applyFont="1" applyFill="1" applyBorder="1"/>
    <xf numFmtId="0" fontId="2" fillId="7" borderId="13" xfId="0" applyFont="1" applyFill="1" applyBorder="1"/>
    <xf numFmtId="0" fontId="0" fillId="7" borderId="15" xfId="0" applyFill="1" applyBorder="1"/>
    <xf numFmtId="0" fontId="2" fillId="7" borderId="15" xfId="0" applyFont="1" applyFill="1" applyBorder="1"/>
    <xf numFmtId="0" fontId="2" fillId="7" borderId="23" xfId="0" applyFont="1" applyFill="1" applyBorder="1"/>
    <xf numFmtId="0" fontId="0" fillId="7" borderId="0" xfId="0" applyFill="1" applyAlignment="1">
      <alignment horizontal="right"/>
    </xf>
    <xf numFmtId="0" fontId="2" fillId="7" borderId="0" xfId="0" applyFont="1" applyFill="1"/>
    <xf numFmtId="0" fontId="0" fillId="7" borderId="0" xfId="0" applyFill="1"/>
    <xf numFmtId="3" fontId="2" fillId="7" borderId="22" xfId="0" applyNumberFormat="1" applyFont="1" applyFill="1" applyBorder="1" applyAlignment="1">
      <alignment horizontal="right"/>
    </xf>
    <xf numFmtId="3" fontId="2" fillId="7" borderId="33" xfId="0" applyNumberFormat="1" applyFont="1" applyFill="1" applyBorder="1" applyAlignment="1">
      <alignment horizontal="right"/>
    </xf>
    <xf numFmtId="0" fontId="2" fillId="7" borderId="22" xfId="0" applyFont="1" applyFill="1" applyBorder="1"/>
    <xf numFmtId="0" fontId="0" fillId="7" borderId="34" xfId="0" applyFill="1" applyBorder="1"/>
    <xf numFmtId="3" fontId="2" fillId="7" borderId="23" xfId="0" applyNumberFormat="1" applyFont="1" applyFill="1" applyBorder="1"/>
    <xf numFmtId="0" fontId="0" fillId="7" borderId="35" xfId="0" applyFill="1" applyBorder="1"/>
    <xf numFmtId="0" fontId="0" fillId="12" borderId="0" xfId="0" applyFill="1"/>
    <xf numFmtId="3" fontId="4" fillId="0" borderId="15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7" borderId="15" xfId="0" applyNumberFormat="1" applyFont="1" applyFill="1" applyBorder="1" applyAlignment="1">
      <alignment horizontal="right"/>
    </xf>
    <xf numFmtId="0" fontId="2" fillId="7" borderId="41" xfId="0" applyFont="1" applyFill="1" applyBorder="1"/>
    <xf numFmtId="0" fontId="2" fillId="7" borderId="45" xfId="0" applyFont="1" applyFill="1" applyBorder="1"/>
    <xf numFmtId="0" fontId="0" fillId="7" borderId="46" xfId="0" applyFill="1" applyBorder="1"/>
    <xf numFmtId="0" fontId="0" fillId="0" borderId="46" xfId="0" applyBorder="1"/>
    <xf numFmtId="0" fontId="0" fillId="7" borderId="47" xfId="0" applyFill="1" applyBorder="1"/>
    <xf numFmtId="0" fontId="0" fillId="0" borderId="47" xfId="0" applyBorder="1"/>
    <xf numFmtId="3" fontId="0" fillId="0" borderId="28" xfId="0" applyNumberFormat="1" applyBorder="1"/>
    <xf numFmtId="3" fontId="2" fillId="0" borderId="15" xfId="0" applyNumberFormat="1" applyFont="1" applyBorder="1"/>
    <xf numFmtId="3" fontId="2" fillId="0" borderId="0" xfId="0" applyNumberFormat="1" applyFont="1"/>
    <xf numFmtId="3" fontId="2" fillId="0" borderId="25" xfId="0" applyNumberFormat="1" applyFont="1" applyBorder="1"/>
    <xf numFmtId="3" fontId="2" fillId="0" borderId="31" xfId="0" applyNumberFormat="1" applyFont="1" applyBorder="1"/>
    <xf numFmtId="0" fontId="5" fillId="3" borderId="10" xfId="0" applyFont="1" applyFill="1" applyBorder="1"/>
    <xf numFmtId="0" fontId="5" fillId="3" borderId="11" xfId="0" applyFont="1" applyFill="1" applyBorder="1"/>
    <xf numFmtId="164" fontId="5" fillId="3" borderId="12" xfId="1" applyNumberFormat="1" applyFont="1" applyFill="1" applyBorder="1"/>
    <xf numFmtId="9" fontId="11" fillId="4" borderId="1" xfId="2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5" borderId="17" xfId="0" applyFont="1" applyFill="1" applyBorder="1"/>
    <xf numFmtId="0" fontId="5" fillId="5" borderId="18" xfId="0" applyFont="1" applyFill="1" applyBorder="1"/>
    <xf numFmtId="0" fontId="5" fillId="12" borderId="19" xfId="0" applyFont="1" applyFill="1" applyBorder="1"/>
    <xf numFmtId="0" fontId="5" fillId="12" borderId="16" xfId="0" applyFont="1" applyFill="1" applyBorder="1"/>
    <xf numFmtId="0" fontId="5" fillId="6" borderId="1" xfId="0" applyFont="1" applyFill="1" applyBorder="1" applyAlignment="1">
      <alignment wrapText="1"/>
    </xf>
    <xf numFmtId="0" fontId="13" fillId="14" borderId="38" xfId="0" applyFont="1" applyFill="1" applyBorder="1" applyAlignment="1">
      <alignment vertical="center" wrapText="1"/>
    </xf>
    <xf numFmtId="0" fontId="13" fillId="14" borderId="0" xfId="0" applyFont="1" applyFill="1" applyAlignment="1">
      <alignment vertical="center" wrapText="1"/>
    </xf>
    <xf numFmtId="0" fontId="13" fillId="15" borderId="2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vertical="center" wrapText="1"/>
    </xf>
    <xf numFmtId="0" fontId="13" fillId="12" borderId="38" xfId="0" applyFont="1" applyFill="1" applyBorder="1" applyAlignment="1">
      <alignment vertical="center" wrapText="1"/>
    </xf>
    <xf numFmtId="0" fontId="13" fillId="12" borderId="0" xfId="0" applyFont="1" applyFill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6" fillId="0" borderId="0" xfId="0" applyFont="1"/>
    <xf numFmtId="44" fontId="5" fillId="0" borderId="15" xfId="3" applyFont="1" applyBorder="1"/>
    <xf numFmtId="0" fontId="5" fillId="0" borderId="15" xfId="3" applyNumberFormat="1" applyFont="1" applyBorder="1"/>
    <xf numFmtId="0" fontId="18" fillId="0" borderId="15" xfId="0" applyFont="1" applyBorder="1"/>
    <xf numFmtId="0" fontId="5" fillId="6" borderId="37" xfId="0" applyFont="1" applyFill="1" applyBorder="1"/>
    <xf numFmtId="44" fontId="5" fillId="0" borderId="21" xfId="3" applyFont="1" applyBorder="1"/>
    <xf numFmtId="9" fontId="11" fillId="4" borderId="36" xfId="2" applyFont="1" applyFill="1" applyBorder="1" applyAlignment="1">
      <alignment horizontal="center"/>
    </xf>
    <xf numFmtId="44" fontId="0" fillId="0" borderId="49" xfId="0" applyNumberFormat="1" applyBorder="1"/>
    <xf numFmtId="164" fontId="5" fillId="12" borderId="50" xfId="1" applyNumberFormat="1" applyFont="1" applyFill="1" applyBorder="1"/>
    <xf numFmtId="164" fontId="5" fillId="6" borderId="15" xfId="1" applyNumberFormat="1" applyFont="1" applyFill="1" applyBorder="1"/>
    <xf numFmtId="0" fontId="5" fillId="0" borderId="0" xfId="0" applyFont="1"/>
    <xf numFmtId="0" fontId="2" fillId="0" borderId="43" xfId="0" applyFont="1" applyBorder="1"/>
    <xf numFmtId="0" fontId="5" fillId="0" borderId="43" xfId="0" applyFont="1" applyBorder="1"/>
    <xf numFmtId="164" fontId="5" fillId="6" borderId="43" xfId="1" applyNumberFormat="1" applyFont="1" applyFill="1" applyBorder="1"/>
    <xf numFmtId="0" fontId="0" fillId="0" borderId="43" xfId="0" applyBorder="1"/>
    <xf numFmtId="0" fontId="2" fillId="0" borderId="51" xfId="0" applyFont="1" applyBorder="1"/>
    <xf numFmtId="0" fontId="5" fillId="0" borderId="51" xfId="0" applyFont="1" applyBorder="1"/>
    <xf numFmtId="0" fontId="5" fillId="0" borderId="52" xfId="0" applyFont="1" applyBorder="1"/>
    <xf numFmtId="164" fontId="5" fillId="6" borderId="51" xfId="1" applyNumberFormat="1" applyFont="1" applyFill="1" applyBorder="1"/>
    <xf numFmtId="0" fontId="0" fillId="0" borderId="53" xfId="0" applyBorder="1"/>
    <xf numFmtId="0" fontId="5" fillId="0" borderId="54" xfId="0" applyFont="1" applyBorder="1"/>
    <xf numFmtId="0" fontId="0" fillId="0" borderId="55" xfId="0" applyBorder="1"/>
    <xf numFmtId="164" fontId="5" fillId="11" borderId="0" xfId="1" applyNumberFormat="1" applyFont="1" applyFill="1" applyBorder="1"/>
    <xf numFmtId="164" fontId="0" fillId="0" borderId="0" xfId="0" applyNumberFormat="1"/>
    <xf numFmtId="44" fontId="5" fillId="21" borderId="15" xfId="3" applyFont="1" applyFill="1" applyBorder="1" applyAlignment="1">
      <alignment horizontal="right"/>
    </xf>
    <xf numFmtId="0" fontId="7" fillId="0" borderId="43" xfId="0" applyFont="1" applyBorder="1"/>
    <xf numFmtId="0" fontId="4" fillId="7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7" fillId="19" borderId="0" xfId="0" applyFont="1" applyFill="1"/>
    <xf numFmtId="0" fontId="17" fillId="20" borderId="0" xfId="0" applyFont="1" applyFill="1"/>
    <xf numFmtId="0" fontId="21" fillId="8" borderId="0" xfId="0" applyFont="1" applyFill="1"/>
    <xf numFmtId="0" fontId="13" fillId="16" borderId="0" xfId="0" applyFont="1" applyFill="1" applyAlignment="1">
      <alignment vertical="center" wrapText="1"/>
    </xf>
    <xf numFmtId="0" fontId="13" fillId="16" borderId="38" xfId="0" applyFont="1" applyFill="1" applyBorder="1" applyAlignment="1">
      <alignment vertical="center" wrapText="1"/>
    </xf>
    <xf numFmtId="0" fontId="2" fillId="17" borderId="61" xfId="0" applyFont="1" applyFill="1" applyBorder="1" applyAlignment="1">
      <alignment horizontal="center"/>
    </xf>
    <xf numFmtId="0" fontId="14" fillId="0" borderId="58" xfId="0" applyFont="1" applyBorder="1" applyAlignment="1">
      <alignment vertical="center"/>
    </xf>
    <xf numFmtId="0" fontId="13" fillId="5" borderId="58" xfId="0" applyFont="1" applyFill="1" applyBorder="1" applyAlignment="1">
      <alignment vertical="center" wrapText="1"/>
    </xf>
    <xf numFmtId="0" fontId="2" fillId="17" borderId="62" xfId="0" applyFont="1" applyFill="1" applyBorder="1" applyAlignment="1">
      <alignment horizontal="center"/>
    </xf>
    <xf numFmtId="0" fontId="15" fillId="0" borderId="58" xfId="0" applyFont="1" applyBorder="1" applyAlignment="1">
      <alignment vertical="center"/>
    </xf>
    <xf numFmtId="0" fontId="2" fillId="18" borderId="57" xfId="0" applyFont="1" applyFill="1" applyBorder="1" applyAlignment="1">
      <alignment horizontal="center" vertical="center"/>
    </xf>
    <xf numFmtId="43" fontId="2" fillId="18" borderId="48" xfId="0" applyNumberFormat="1" applyFont="1" applyFill="1" applyBorder="1" applyAlignment="1">
      <alignment horizontal="center" vertical="center"/>
    </xf>
    <xf numFmtId="165" fontId="2" fillId="14" borderId="13" xfId="1" applyNumberFormat="1" applyFont="1" applyFill="1" applyBorder="1" applyAlignment="1"/>
    <xf numFmtId="0" fontId="8" fillId="0" borderId="38" xfId="0" applyFont="1" applyBorder="1" applyAlignment="1">
      <alignment horizontal="center" vertical="center" wrapText="1"/>
    </xf>
    <xf numFmtId="165" fontId="2" fillId="15" borderId="13" xfId="1" applyNumberFormat="1" applyFont="1" applyFill="1" applyBorder="1" applyAlignment="1"/>
    <xf numFmtId="165" fontId="2" fillId="12" borderId="14" xfId="1" applyNumberFormat="1" applyFont="1" applyFill="1" applyBorder="1" applyAlignment="1"/>
    <xf numFmtId="165" fontId="2" fillId="5" borderId="63" xfId="1" applyNumberFormat="1" applyFont="1" applyFill="1" applyBorder="1" applyAlignment="1"/>
    <xf numFmtId="165" fontId="2" fillId="16" borderId="63" xfId="1" applyNumberFormat="1" applyFont="1" applyFill="1" applyBorder="1" applyAlignment="1"/>
    <xf numFmtId="165" fontId="2" fillId="17" borderId="63" xfId="1" applyNumberFormat="1" applyFont="1" applyFill="1" applyBorder="1" applyAlignment="1"/>
    <xf numFmtId="0" fontId="2" fillId="16" borderId="61" xfId="1" applyNumberFormat="1" applyFont="1" applyFill="1" applyBorder="1" applyAlignment="1"/>
    <xf numFmtId="43" fontId="15" fillId="18" borderId="57" xfId="0" applyNumberFormat="1" applyFont="1" applyFill="1" applyBorder="1" applyAlignment="1">
      <alignment horizontal="center" vertical="center"/>
    </xf>
    <xf numFmtId="165" fontId="15" fillId="0" borderId="63" xfId="0" applyNumberFormat="1" applyFont="1" applyBorder="1" applyAlignment="1">
      <alignment vertical="center"/>
    </xf>
    <xf numFmtId="43" fontId="2" fillId="17" borderId="61" xfId="1" applyFont="1" applyFill="1" applyBorder="1" applyAlignment="1"/>
    <xf numFmtId="0" fontId="2" fillId="14" borderId="63" xfId="1" applyNumberFormat="1" applyFont="1" applyFill="1" applyBorder="1" applyAlignment="1"/>
    <xf numFmtId="3" fontId="2" fillId="15" borderId="63" xfId="1" applyNumberFormat="1" applyFont="1" applyFill="1" applyBorder="1" applyAlignment="1"/>
    <xf numFmtId="3" fontId="2" fillId="12" borderId="63" xfId="1" applyNumberFormat="1" applyFont="1" applyFill="1" applyBorder="1" applyAlignment="1"/>
    <xf numFmtId="0" fontId="2" fillId="5" borderId="63" xfId="1" applyNumberFormat="1" applyFont="1" applyFill="1" applyBorder="1" applyAlignment="1"/>
    <xf numFmtId="1" fontId="0" fillId="0" borderId="49" xfId="0" applyNumberFormat="1" applyBorder="1"/>
    <xf numFmtId="0" fontId="4" fillId="3" borderId="1" xfId="0" applyFont="1" applyFill="1" applyBorder="1"/>
    <xf numFmtId="0" fontId="6" fillId="3" borderId="1" xfId="0" applyFont="1" applyFill="1" applyBorder="1"/>
    <xf numFmtId="164" fontId="4" fillId="3" borderId="1" xfId="1" applyNumberFormat="1" applyFont="1" applyFill="1" applyBorder="1"/>
    <xf numFmtId="0" fontId="2" fillId="0" borderId="43" xfId="0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17" fillId="19" borderId="15" xfId="0" applyFont="1" applyFill="1" applyBorder="1" applyAlignment="1">
      <alignment horizontal="center"/>
    </xf>
    <xf numFmtId="0" fontId="17" fillId="20" borderId="15" xfId="0" applyFont="1" applyFill="1" applyBorder="1"/>
    <xf numFmtId="0" fontId="2" fillId="6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vertical="center"/>
    </xf>
    <xf numFmtId="44" fontId="5" fillId="7" borderId="15" xfId="3" applyFont="1" applyFill="1" applyBorder="1"/>
    <xf numFmtId="44" fontId="5" fillId="7" borderId="15" xfId="3" applyFont="1" applyFill="1" applyBorder="1" applyAlignment="1">
      <alignment horizontal="right"/>
    </xf>
    <xf numFmtId="44" fontId="0" fillId="7" borderId="49" xfId="0" applyNumberFormat="1" applyFill="1" applyBorder="1"/>
    <xf numFmtId="44" fontId="0" fillId="0" borderId="0" xfId="0" applyNumberFormat="1"/>
    <xf numFmtId="0" fontId="2" fillId="53" borderId="15" xfId="0" applyFont="1" applyFill="1" applyBorder="1"/>
    <xf numFmtId="44" fontId="5" fillId="53" borderId="15" xfId="3" applyFont="1" applyFill="1" applyBorder="1"/>
    <xf numFmtId="44" fontId="5" fillId="53" borderId="21" xfId="3" applyFont="1" applyFill="1" applyBorder="1"/>
    <xf numFmtId="44" fontId="5" fillId="53" borderId="15" xfId="3" applyFont="1" applyFill="1" applyBorder="1" applyAlignment="1">
      <alignment horizontal="right"/>
    </xf>
    <xf numFmtId="44" fontId="5" fillId="7" borderId="21" xfId="3" applyFont="1" applyFill="1" applyBorder="1"/>
    <xf numFmtId="44" fontId="5" fillId="18" borderId="15" xfId="3" applyFont="1" applyFill="1" applyBorder="1" applyAlignment="1">
      <alignment horizontal="right"/>
    </xf>
    <xf numFmtId="0" fontId="2" fillId="5" borderId="15" xfId="0" applyFont="1" applyFill="1" applyBorder="1"/>
    <xf numFmtId="44" fontId="5" fillId="5" borderId="15" xfId="3" applyFont="1" applyFill="1" applyBorder="1"/>
    <xf numFmtId="44" fontId="5" fillId="5" borderId="21" xfId="3" applyFont="1" applyFill="1" applyBorder="1"/>
    <xf numFmtId="44" fontId="5" fillId="5" borderId="15" xfId="3" applyFont="1" applyFill="1" applyBorder="1" applyAlignment="1">
      <alignment horizontal="right"/>
    </xf>
    <xf numFmtId="0" fontId="4" fillId="0" borderId="15" xfId="0" applyFont="1" applyBorder="1"/>
    <xf numFmtId="0" fontId="18" fillId="0" borderId="0" xfId="0" applyFont="1"/>
    <xf numFmtId="0" fontId="4" fillId="0" borderId="0" xfId="0" applyFont="1" applyAlignment="1">
      <alignment horizontal="center" vertical="center"/>
    </xf>
    <xf numFmtId="0" fontId="4" fillId="54" borderId="15" xfId="0" applyFont="1" applyFill="1" applyBorder="1" applyAlignment="1">
      <alignment horizontal="center"/>
    </xf>
    <xf numFmtId="0" fontId="2" fillId="54" borderId="15" xfId="0" applyFont="1" applyFill="1" applyBorder="1" applyAlignment="1">
      <alignment horizontal="center"/>
    </xf>
    <xf numFmtId="0" fontId="2" fillId="55" borderId="15" xfId="0" applyFont="1" applyFill="1" applyBorder="1" applyAlignment="1">
      <alignment horizontal="center"/>
    </xf>
    <xf numFmtId="0" fontId="38" fillId="55" borderId="15" xfId="0" applyFont="1" applyFill="1" applyBorder="1"/>
    <xf numFmtId="0" fontId="0" fillId="55" borderId="15" xfId="0" applyFill="1" applyBorder="1" applyAlignment="1">
      <alignment wrapText="1"/>
    </xf>
    <xf numFmtId="14" fontId="0" fillId="55" borderId="15" xfId="0" applyNumberFormat="1" applyFill="1" applyBorder="1" applyAlignment="1">
      <alignment wrapText="1"/>
    </xf>
    <xf numFmtId="0" fontId="0" fillId="55" borderId="15" xfId="0" applyFill="1" applyBorder="1"/>
    <xf numFmtId="0" fontId="0" fillId="7" borderId="26" xfId="0" applyFill="1" applyBorder="1" applyAlignment="1">
      <alignment horizontal="left"/>
    </xf>
    <xf numFmtId="0" fontId="0" fillId="7" borderId="28" xfId="0" applyFill="1" applyBorder="1" applyAlignment="1">
      <alignment horizontal="left"/>
    </xf>
    <xf numFmtId="0" fontId="2" fillId="7" borderId="29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2" fillId="7" borderId="26" xfId="0" applyFont="1" applyFill="1" applyBorder="1" applyAlignment="1">
      <alignment horizontal="left"/>
    </xf>
    <xf numFmtId="0" fontId="2" fillId="7" borderId="27" xfId="0" applyFont="1" applyFill="1" applyBorder="1" applyAlignment="1">
      <alignment horizontal="left"/>
    </xf>
    <xf numFmtId="0" fontId="2" fillId="7" borderId="29" xfId="0" applyFont="1" applyFill="1" applyBorder="1" applyAlignment="1">
      <alignment horizontal="left"/>
    </xf>
    <xf numFmtId="0" fontId="2" fillId="7" borderId="25" xfId="0" applyFont="1" applyFill="1" applyBorder="1" applyAlignment="1">
      <alignment horizontal="left"/>
    </xf>
    <xf numFmtId="0" fontId="2" fillId="7" borderId="3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5" fontId="2" fillId="5" borderId="66" xfId="0" applyNumberFormat="1" applyFont="1" applyFill="1" applyBorder="1" applyAlignment="1">
      <alignment horizontal="center"/>
    </xf>
    <xf numFmtId="165" fontId="2" fillId="5" borderId="67" xfId="0" applyNumberFormat="1" applyFont="1" applyFill="1" applyBorder="1" applyAlignment="1">
      <alignment horizontal="center"/>
    </xf>
    <xf numFmtId="165" fontId="2" fillId="16" borderId="60" xfId="0" applyNumberFormat="1" applyFont="1" applyFill="1" applyBorder="1" applyAlignment="1">
      <alignment horizontal="center"/>
    </xf>
    <xf numFmtId="165" fontId="2" fillId="16" borderId="59" xfId="0" applyNumberFormat="1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165" fontId="2" fillId="14" borderId="68" xfId="0" applyNumberFormat="1" applyFont="1" applyFill="1" applyBorder="1" applyAlignment="1">
      <alignment horizontal="center"/>
    </xf>
    <xf numFmtId="165" fontId="2" fillId="14" borderId="69" xfId="0" applyNumberFormat="1" applyFont="1" applyFill="1" applyBorder="1" applyAlignment="1">
      <alignment horizontal="center"/>
    </xf>
    <xf numFmtId="165" fontId="2" fillId="15" borderId="70" xfId="0" applyNumberFormat="1" applyFont="1" applyFill="1" applyBorder="1" applyAlignment="1">
      <alignment horizontal="center"/>
    </xf>
    <xf numFmtId="165" fontId="2" fillId="15" borderId="71" xfId="0" applyNumberFormat="1" applyFont="1" applyFill="1" applyBorder="1" applyAlignment="1">
      <alignment horizontal="center"/>
    </xf>
    <xf numFmtId="165" fontId="2" fillId="12" borderId="70" xfId="0" applyNumberFormat="1" applyFont="1" applyFill="1" applyBorder="1" applyAlignment="1">
      <alignment horizontal="center"/>
    </xf>
    <xf numFmtId="165" fontId="2" fillId="12" borderId="71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37" fillId="0" borderId="43" xfId="0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64" fontId="2" fillId="0" borderId="43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164" fontId="20" fillId="0" borderId="54" xfId="0" applyNumberFormat="1" applyFont="1" applyBorder="1" applyAlignment="1">
      <alignment horizontal="center" vertical="top"/>
    </xf>
    <xf numFmtId="164" fontId="20" fillId="0" borderId="55" xfId="0" applyNumberFormat="1" applyFont="1" applyBorder="1" applyAlignment="1">
      <alignment horizontal="center" vertical="top"/>
    </xf>
    <xf numFmtId="0" fontId="7" fillId="0" borderId="43" xfId="0" applyFont="1" applyBorder="1" applyAlignment="1">
      <alignment horizontal="center"/>
    </xf>
    <xf numFmtId="0" fontId="39" fillId="19" borderId="0" xfId="0" applyFont="1" applyFill="1"/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tas" xfId="18" builtinId="10" customBuiltin="1"/>
    <cellStyle name="Porcentaje" xfId="2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78"/>
  <sheetViews>
    <sheetView tabSelected="1" zoomScale="60" zoomScaleNormal="60" workbookViewId="0">
      <selection activeCell="B16" sqref="B16"/>
    </sheetView>
  </sheetViews>
  <sheetFormatPr baseColWidth="10" defaultColWidth="11.42578125" defaultRowHeight="15"/>
  <cols>
    <col min="1" max="1" width="11.42578125" style="51"/>
    <col min="2" max="2" width="68.7109375" customWidth="1"/>
    <col min="3" max="3" width="74.28515625" bestFit="1" customWidth="1"/>
    <col min="4" max="4" width="20.5703125" customWidth="1"/>
    <col min="5" max="5" width="22.5703125" customWidth="1"/>
    <col min="6" max="6" width="19.5703125" bestFit="1" customWidth="1"/>
    <col min="7" max="7" width="20.28515625" customWidth="1"/>
    <col min="8" max="8" width="22.5703125" bestFit="1" customWidth="1"/>
    <col min="9" max="9" width="10" customWidth="1"/>
    <col min="10" max="10" width="19.140625" customWidth="1"/>
    <col min="11" max="11" width="25" customWidth="1"/>
    <col min="12" max="12" width="19.140625" customWidth="1"/>
    <col min="13" max="13" width="12.28515625" bestFit="1" customWidth="1"/>
    <col min="14" max="14" width="13.85546875" customWidth="1"/>
    <col min="15" max="15" width="27" customWidth="1"/>
    <col min="16" max="16" width="12.28515625" customWidth="1"/>
    <col min="18" max="18" width="15" bestFit="1" customWidth="1"/>
  </cols>
  <sheetData>
    <row r="3" spans="2:18" ht="15.75" thickBot="1"/>
    <row r="4" spans="2:18" ht="16.5" thickBot="1">
      <c r="B4" s="191" t="s">
        <v>0</v>
      </c>
      <c r="C4" s="193" t="s">
        <v>1</v>
      </c>
      <c r="D4" s="194"/>
      <c r="E4" s="195"/>
      <c r="F4" s="193" t="s">
        <v>2</v>
      </c>
      <c r="G4" s="194"/>
      <c r="H4" s="195"/>
      <c r="I4" s="193" t="s">
        <v>3</v>
      </c>
      <c r="J4" s="194"/>
      <c r="K4" s="195"/>
      <c r="L4" s="193" t="s">
        <v>4</v>
      </c>
      <c r="M4" s="194"/>
      <c r="N4" s="195"/>
      <c r="O4" s="196" t="s">
        <v>5</v>
      </c>
      <c r="P4" s="189" t="s">
        <v>6</v>
      </c>
    </row>
    <row r="5" spans="2:18" ht="16.5" thickBot="1">
      <c r="B5" s="192"/>
      <c r="C5" s="1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3" t="s">
        <v>12</v>
      </c>
      <c r="I5" s="1" t="s">
        <v>13</v>
      </c>
      <c r="J5" s="2" t="s">
        <v>14</v>
      </c>
      <c r="K5" s="3" t="s">
        <v>15</v>
      </c>
      <c r="L5" s="1" t="s">
        <v>16</v>
      </c>
      <c r="M5" s="2" t="s">
        <v>17</v>
      </c>
      <c r="N5" s="3" t="s">
        <v>18</v>
      </c>
      <c r="O5" s="197"/>
      <c r="P5" s="190"/>
    </row>
    <row r="6" spans="2:18" ht="25.5" customHeight="1">
      <c r="B6" s="67" t="s">
        <v>19</v>
      </c>
      <c r="C6" s="68">
        <v>132</v>
      </c>
      <c r="D6" s="68"/>
      <c r="E6" s="68"/>
      <c r="F6" s="68">
        <v>11</v>
      </c>
      <c r="G6" s="68">
        <v>86</v>
      </c>
      <c r="H6" s="68">
        <v>57</v>
      </c>
      <c r="I6" s="68"/>
      <c r="J6" s="68"/>
      <c r="K6" s="68"/>
      <c r="L6" s="68"/>
      <c r="M6" s="68"/>
      <c r="N6" s="68"/>
      <c r="O6" s="69">
        <f>SUM(C6:N6)</f>
        <v>286</v>
      </c>
      <c r="P6" s="70">
        <f t="shared" ref="P6:P16" si="0">O6/$O$18</f>
        <v>2.0209157716223856E-2</v>
      </c>
    </row>
    <row r="7" spans="2:18" ht="25.5" customHeight="1" thickBot="1">
      <c r="B7" s="71" t="s">
        <v>20</v>
      </c>
      <c r="C7" s="68">
        <v>113</v>
      </c>
      <c r="D7" s="68">
        <v>11</v>
      </c>
      <c r="E7" s="68">
        <v>28</v>
      </c>
      <c r="F7" s="68">
        <v>0</v>
      </c>
      <c r="G7" s="68">
        <v>23</v>
      </c>
      <c r="H7" s="68">
        <v>72</v>
      </c>
      <c r="I7" s="68"/>
      <c r="J7" s="68"/>
      <c r="K7" s="68"/>
      <c r="L7" s="68"/>
      <c r="M7" s="68"/>
      <c r="N7" s="68"/>
      <c r="O7" s="69">
        <f t="shared" ref="O7:O17" si="1">SUM(C7:N7)</f>
        <v>247</v>
      </c>
      <c r="P7" s="70">
        <f t="shared" si="0"/>
        <v>1.745336348219333E-2</v>
      </c>
    </row>
    <row r="8" spans="2:18" ht="25.5" customHeight="1" thickBot="1">
      <c r="B8" s="71" t="s">
        <v>21</v>
      </c>
      <c r="C8" s="68">
        <v>603</v>
      </c>
      <c r="D8" s="68">
        <v>20</v>
      </c>
      <c r="E8" s="68"/>
      <c r="F8" s="68">
        <v>66</v>
      </c>
      <c r="G8" s="68"/>
      <c r="H8" s="68"/>
      <c r="I8" s="68"/>
      <c r="J8" s="68"/>
      <c r="K8" s="68"/>
      <c r="L8" s="68"/>
      <c r="M8" s="68"/>
      <c r="N8" s="68"/>
      <c r="O8" s="69">
        <f t="shared" si="1"/>
        <v>689</v>
      </c>
      <c r="P8" s="70">
        <f t="shared" si="0"/>
        <v>4.8685698134539289E-2</v>
      </c>
      <c r="R8" s="110"/>
    </row>
    <row r="9" spans="2:18" ht="25.5" customHeight="1" thickBot="1">
      <c r="B9" s="71" t="s">
        <v>22</v>
      </c>
      <c r="C9" s="68">
        <v>120</v>
      </c>
      <c r="D9" s="68"/>
      <c r="E9" s="68"/>
      <c r="F9" s="68"/>
      <c r="G9" s="68">
        <v>83</v>
      </c>
      <c r="H9" s="68">
        <v>125</v>
      </c>
      <c r="I9" s="68"/>
      <c r="J9" s="68"/>
      <c r="K9" s="68"/>
      <c r="L9" s="68"/>
      <c r="M9" s="68"/>
      <c r="N9" s="68"/>
      <c r="O9" s="69">
        <f t="shared" si="1"/>
        <v>328</v>
      </c>
      <c r="P9" s="70">
        <f t="shared" si="0"/>
        <v>2.3176936122102882E-2</v>
      </c>
    </row>
    <row r="10" spans="2:18" ht="25.5" customHeight="1" thickBot="1">
      <c r="B10" s="71" t="s">
        <v>23</v>
      </c>
      <c r="C10" s="68">
        <v>87</v>
      </c>
      <c r="D10" s="68">
        <v>49</v>
      </c>
      <c r="E10" s="68">
        <v>36</v>
      </c>
      <c r="F10" s="68">
        <v>29</v>
      </c>
      <c r="G10" s="68">
        <v>98</v>
      </c>
      <c r="H10" s="68"/>
      <c r="I10" s="68"/>
      <c r="J10" s="68"/>
      <c r="K10" s="68"/>
      <c r="L10" s="68"/>
      <c r="M10" s="68"/>
      <c r="N10" s="68"/>
      <c r="O10" s="69">
        <f t="shared" si="1"/>
        <v>299</v>
      </c>
      <c r="P10" s="70">
        <f t="shared" si="0"/>
        <v>2.1127755794234031E-2</v>
      </c>
    </row>
    <row r="11" spans="2:18" ht="25.5" customHeight="1" thickBot="1">
      <c r="B11" s="71" t="s">
        <v>24</v>
      </c>
      <c r="C11" s="68">
        <v>127</v>
      </c>
      <c r="D11" s="68">
        <v>25</v>
      </c>
      <c r="E11" s="68"/>
      <c r="F11" s="68">
        <v>18</v>
      </c>
      <c r="G11" s="68"/>
      <c r="H11" s="68">
        <v>159</v>
      </c>
      <c r="I11" s="68"/>
      <c r="J11" s="68"/>
      <c r="K11" s="68"/>
      <c r="L11" s="68"/>
      <c r="M11" s="68"/>
      <c r="N11" s="68"/>
      <c r="O11" s="69">
        <f t="shared" si="1"/>
        <v>329</v>
      </c>
      <c r="P11" s="70">
        <f t="shared" si="0"/>
        <v>2.324759751271905E-2</v>
      </c>
    </row>
    <row r="12" spans="2:18" ht="25.5" customHeight="1" thickBot="1">
      <c r="B12" s="71" t="s">
        <v>25</v>
      </c>
      <c r="C12" s="68">
        <v>0</v>
      </c>
      <c r="D12" s="68">
        <v>33</v>
      </c>
      <c r="E12" s="68">
        <v>60</v>
      </c>
      <c r="F12" s="68">
        <v>18</v>
      </c>
      <c r="G12" s="68">
        <v>75</v>
      </c>
      <c r="H12" s="68">
        <v>50</v>
      </c>
      <c r="I12" s="68"/>
      <c r="J12" s="68"/>
      <c r="K12" s="68"/>
      <c r="L12" s="68"/>
      <c r="M12" s="68"/>
      <c r="N12" s="68"/>
      <c r="O12" s="69">
        <f t="shared" si="1"/>
        <v>236</v>
      </c>
      <c r="P12" s="70">
        <f t="shared" si="0"/>
        <v>1.6676088185415491E-2</v>
      </c>
    </row>
    <row r="13" spans="2:18" ht="25.5" customHeight="1" thickBot="1">
      <c r="B13" s="71" t="s">
        <v>26</v>
      </c>
      <c r="C13" s="68">
        <v>0</v>
      </c>
      <c r="D13" s="68">
        <v>29</v>
      </c>
      <c r="E13" s="68">
        <v>83</v>
      </c>
      <c r="F13" s="68"/>
      <c r="G13" s="68">
        <v>29</v>
      </c>
      <c r="H13" s="68">
        <v>56</v>
      </c>
      <c r="I13" s="68"/>
      <c r="J13" s="68"/>
      <c r="K13" s="68"/>
      <c r="L13" s="68"/>
      <c r="M13" s="68"/>
      <c r="N13" s="68"/>
      <c r="O13" s="69">
        <f t="shared" si="1"/>
        <v>197</v>
      </c>
      <c r="P13" s="70">
        <f t="shared" si="0"/>
        <v>1.3920293951384964E-2</v>
      </c>
    </row>
    <row r="14" spans="2:18" ht="25.5" customHeight="1" thickBot="1">
      <c r="B14" s="72" t="s">
        <v>27</v>
      </c>
      <c r="C14" s="68">
        <v>0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>
        <f t="shared" si="1"/>
        <v>0</v>
      </c>
      <c r="P14" s="70">
        <f t="shared" si="0"/>
        <v>0</v>
      </c>
      <c r="Q14" s="110"/>
    </row>
    <row r="15" spans="2:18" ht="25.5" customHeight="1" thickBot="1">
      <c r="B15" s="73" t="s">
        <v>28</v>
      </c>
      <c r="C15" s="68"/>
      <c r="D15" s="74">
        <v>13</v>
      </c>
      <c r="E15" s="74"/>
      <c r="F15" s="74"/>
      <c r="G15" s="74">
        <v>355</v>
      </c>
      <c r="H15" s="74">
        <v>452</v>
      </c>
      <c r="I15" s="74"/>
      <c r="J15" s="74"/>
      <c r="K15" s="74"/>
      <c r="L15" s="74"/>
      <c r="M15" s="74"/>
      <c r="N15" s="74"/>
      <c r="O15" s="69">
        <f>SUM(C15:N15)</f>
        <v>820</v>
      </c>
      <c r="P15" s="70">
        <f t="shared" si="0"/>
        <v>5.794234030525721E-2</v>
      </c>
    </row>
    <row r="16" spans="2:18" ht="25.5" customHeight="1" thickTop="1" thickBot="1">
      <c r="B16" s="75" t="s">
        <v>29</v>
      </c>
      <c r="C16" s="76">
        <v>92</v>
      </c>
      <c r="D16" s="76">
        <v>712</v>
      </c>
      <c r="E16" s="76">
        <v>2044</v>
      </c>
      <c r="F16" s="76">
        <v>1229</v>
      </c>
      <c r="G16" s="76">
        <v>1694</v>
      </c>
      <c r="H16" s="76">
        <v>4950</v>
      </c>
      <c r="I16" s="76"/>
      <c r="J16" s="76"/>
      <c r="K16" s="76"/>
      <c r="L16" s="76"/>
      <c r="M16" s="76"/>
      <c r="N16" s="76"/>
      <c r="O16" s="69">
        <f t="shared" si="1"/>
        <v>10721</v>
      </c>
      <c r="P16" s="70">
        <f t="shared" si="0"/>
        <v>0.75756076879592993</v>
      </c>
    </row>
    <row r="17" spans="2:18" ht="25.5" customHeight="1" thickTop="1" thickBot="1">
      <c r="B17" s="77" t="s">
        <v>30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95">
        <f t="shared" si="1"/>
        <v>0</v>
      </c>
      <c r="P17" s="70"/>
    </row>
    <row r="18" spans="2:18" ht="18.75">
      <c r="B18" s="79" t="s">
        <v>31</v>
      </c>
      <c r="C18" s="35">
        <f>SUM(C6:C16)</f>
        <v>1274</v>
      </c>
      <c r="D18" s="35">
        <f>SUM(D6:D17)</f>
        <v>892</v>
      </c>
      <c r="E18" s="35">
        <f t="shared" ref="E18:L18" si="2">SUM(E6:E16)</f>
        <v>2251</v>
      </c>
      <c r="F18" s="35">
        <f t="shared" si="2"/>
        <v>1371</v>
      </c>
      <c r="G18" s="35">
        <f t="shared" si="2"/>
        <v>2443</v>
      </c>
      <c r="H18" s="35">
        <f t="shared" si="2"/>
        <v>5921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>SUM(M6:M16)</f>
        <v>0</v>
      </c>
      <c r="N18" s="91">
        <f>SUM(N6:N16)</f>
        <v>0</v>
      </c>
      <c r="O18" s="96">
        <f>SUM(C18:N18)</f>
        <v>14152</v>
      </c>
      <c r="P18" s="93">
        <f>O18/$O$18</f>
        <v>1</v>
      </c>
    </row>
    <row r="19" spans="2:18" ht="22.5" customHeight="1">
      <c r="B19" s="27" t="s">
        <v>223</v>
      </c>
      <c r="C19" s="88">
        <v>500700</v>
      </c>
      <c r="D19" s="88">
        <v>1869040</v>
      </c>
      <c r="E19" s="88">
        <v>564450</v>
      </c>
      <c r="F19" s="88">
        <v>1132680</v>
      </c>
      <c r="G19" s="88">
        <v>1686800</v>
      </c>
      <c r="H19" s="88"/>
      <c r="I19" s="88"/>
      <c r="J19" s="88"/>
      <c r="K19" s="88"/>
      <c r="L19" s="88"/>
      <c r="M19" s="88"/>
      <c r="N19" s="92"/>
      <c r="O19" s="111">
        <f>SUM(C19:N19)</f>
        <v>5753670</v>
      </c>
      <c r="P19" s="94"/>
    </row>
    <row r="20" spans="2:18" ht="22.5" customHeight="1">
      <c r="B20" s="27" t="s">
        <v>226</v>
      </c>
      <c r="C20" s="88"/>
      <c r="D20" s="88"/>
      <c r="E20" s="88"/>
      <c r="F20" s="88"/>
      <c r="G20" s="88"/>
      <c r="H20" s="88">
        <v>1835450</v>
      </c>
      <c r="I20" s="88"/>
      <c r="J20" s="88"/>
      <c r="K20" s="88"/>
      <c r="L20" s="88"/>
      <c r="M20" s="88"/>
      <c r="N20" s="92"/>
      <c r="O20" s="111">
        <f>+SUM(C20:N20)</f>
        <v>1835450</v>
      </c>
      <c r="P20" s="94"/>
    </row>
    <row r="21" spans="2:18" s="44" customFormat="1" ht="22.5" customHeight="1">
      <c r="B21" s="158" t="s">
        <v>225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  <c r="O21" s="161">
        <f>+O19+O20-O22</f>
        <v>-2291810</v>
      </c>
      <c r="P21" s="156"/>
    </row>
    <row r="22" spans="2:18" s="44" customFormat="1" ht="22.5" customHeight="1">
      <c r="B22" s="40" t="s">
        <v>224</v>
      </c>
      <c r="C22" s="154"/>
      <c r="D22" s="154"/>
      <c r="E22" s="154"/>
      <c r="F22" s="154"/>
      <c r="G22" s="154">
        <v>9880930</v>
      </c>
      <c r="H22" s="154"/>
      <c r="I22" s="154"/>
      <c r="J22" s="154"/>
      <c r="K22" s="154"/>
      <c r="L22" s="154"/>
      <c r="M22" s="154"/>
      <c r="N22" s="154"/>
      <c r="O22" s="155">
        <f>+SUM(F22:N22)</f>
        <v>9880930</v>
      </c>
      <c r="P22" s="156"/>
    </row>
    <row r="23" spans="2:18" s="44" customFormat="1" ht="22.5" customHeight="1">
      <c r="B23" s="164" t="s">
        <v>227</v>
      </c>
      <c r="C23" s="165"/>
      <c r="D23" s="165"/>
      <c r="E23" s="165"/>
      <c r="F23" s="165"/>
      <c r="G23" s="165">
        <v>1206562</v>
      </c>
      <c r="H23" s="165">
        <v>3510185.7</v>
      </c>
      <c r="I23" s="165"/>
      <c r="J23" s="165"/>
      <c r="K23" s="165"/>
      <c r="L23" s="165"/>
      <c r="M23" s="165"/>
      <c r="N23" s="166"/>
      <c r="O23" s="167">
        <f>SUM(G23:N23)</f>
        <v>4716747.7</v>
      </c>
      <c r="P23" s="156"/>
    </row>
    <row r="24" spans="2:18" s="44" customFormat="1" ht="22.5" customHeight="1">
      <c r="B24" s="164" t="s">
        <v>228</v>
      </c>
      <c r="C24" s="165"/>
      <c r="D24" s="165"/>
      <c r="E24" s="165"/>
      <c r="F24" s="165"/>
      <c r="G24" s="165"/>
      <c r="H24" s="165">
        <v>617592.6</v>
      </c>
      <c r="I24" s="165"/>
      <c r="J24" s="165"/>
      <c r="K24" s="165"/>
      <c r="L24" s="165"/>
      <c r="M24" s="165"/>
      <c r="N24" s="166"/>
      <c r="O24" s="167">
        <f>SUM(G24:N24)</f>
        <v>617592.6</v>
      </c>
      <c r="P24" s="156"/>
    </row>
    <row r="25" spans="2:18" s="44" customFormat="1" ht="22.5" customHeight="1">
      <c r="B25" s="40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62"/>
      <c r="O25" s="163">
        <f>SUM(O23-O24)</f>
        <v>4099155.1</v>
      </c>
      <c r="P25" s="156"/>
    </row>
    <row r="26" spans="2:18" ht="22.5" customHeight="1">
      <c r="B26" s="90" t="s">
        <v>32</v>
      </c>
      <c r="C26" s="89">
        <v>1393</v>
      </c>
      <c r="D26" s="89">
        <v>1045</v>
      </c>
      <c r="E26" s="89">
        <v>3076</v>
      </c>
      <c r="F26" s="89">
        <v>1961</v>
      </c>
      <c r="G26" s="89">
        <v>2980</v>
      </c>
      <c r="H26" s="89">
        <v>6006</v>
      </c>
      <c r="I26" s="88"/>
      <c r="J26" s="88"/>
      <c r="K26" s="88"/>
      <c r="L26" s="88"/>
      <c r="M26" s="88"/>
      <c r="N26" s="92"/>
      <c r="O26" s="96">
        <f t="shared" ref="O26:O28" si="3">SUM(C26:N26)</f>
        <v>16461</v>
      </c>
      <c r="P26" s="142"/>
    </row>
    <row r="27" spans="2:18" ht="22.5" customHeight="1">
      <c r="B27" s="102" t="s">
        <v>33</v>
      </c>
      <c r="C27" s="103">
        <v>30</v>
      </c>
      <c r="D27" s="103">
        <v>40</v>
      </c>
      <c r="E27" s="103">
        <v>64</v>
      </c>
      <c r="F27" s="103">
        <v>41</v>
      </c>
      <c r="G27" s="103">
        <v>42</v>
      </c>
      <c r="H27" s="103">
        <v>108</v>
      </c>
      <c r="I27" s="103"/>
      <c r="J27" s="103"/>
      <c r="K27" s="103"/>
      <c r="L27" s="103"/>
      <c r="M27" s="103"/>
      <c r="N27" s="104"/>
      <c r="O27" s="105">
        <f t="shared" si="3"/>
        <v>325</v>
      </c>
      <c r="P27" s="106"/>
    </row>
    <row r="28" spans="2:18" ht="22.5" customHeight="1">
      <c r="B28" s="98" t="s">
        <v>34</v>
      </c>
      <c r="C28" s="99">
        <v>19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7"/>
      <c r="O28" s="100">
        <f t="shared" si="3"/>
        <v>19</v>
      </c>
      <c r="P28" s="108"/>
      <c r="R28" s="157"/>
    </row>
    <row r="29" spans="2:18" ht="22.5" customHeight="1">
      <c r="B29" s="4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09"/>
    </row>
    <row r="31" spans="2:18" ht="19.5" thickBot="1">
      <c r="D31" s="15" t="s">
        <v>7</v>
      </c>
      <c r="E31" s="16" t="s">
        <v>8</v>
      </c>
      <c r="F31" s="17" t="s">
        <v>9</v>
      </c>
      <c r="G31" s="28" t="s">
        <v>10</v>
      </c>
      <c r="H31" s="15" t="s">
        <v>11</v>
      </c>
      <c r="I31" s="16" t="s">
        <v>12</v>
      </c>
      <c r="J31" s="16" t="s">
        <v>13</v>
      </c>
      <c r="K31" s="16" t="s">
        <v>14</v>
      </c>
      <c r="L31" s="16" t="s">
        <v>15</v>
      </c>
      <c r="M31" s="16" t="s">
        <v>16</v>
      </c>
      <c r="N31" s="16" t="s">
        <v>17</v>
      </c>
      <c r="O31" s="16" t="s">
        <v>18</v>
      </c>
      <c r="P31" s="16" t="s">
        <v>35</v>
      </c>
    </row>
    <row r="32" spans="2:18" ht="19.5" customHeight="1">
      <c r="B32" s="180" t="s">
        <v>36</v>
      </c>
      <c r="C32" s="181"/>
      <c r="D32" s="52"/>
      <c r="E32" s="52"/>
      <c r="F32" s="27"/>
      <c r="G32" s="27"/>
      <c r="H32" s="27"/>
      <c r="I32" s="27"/>
      <c r="J32" s="27"/>
      <c r="K32" s="6"/>
      <c r="L32" s="6"/>
      <c r="M32" s="6"/>
      <c r="N32" s="6"/>
      <c r="O32" s="6"/>
      <c r="P32" s="63">
        <f>SUM(D32:O32)</f>
        <v>0</v>
      </c>
    </row>
    <row r="33" spans="2:16" ht="19.5" customHeight="1">
      <c r="B33" s="182" t="s">
        <v>37</v>
      </c>
      <c r="C33" s="183"/>
      <c r="D33" s="53">
        <v>0</v>
      </c>
      <c r="E33" s="53">
        <v>0</v>
      </c>
      <c r="F33" s="27">
        <v>8</v>
      </c>
      <c r="G33" s="27">
        <v>86</v>
      </c>
      <c r="H33" s="27">
        <v>2</v>
      </c>
      <c r="I33" s="27">
        <v>1</v>
      </c>
      <c r="J33" s="6"/>
      <c r="K33" s="6"/>
      <c r="L33" s="6"/>
      <c r="M33" s="6"/>
      <c r="N33" s="6"/>
      <c r="O33" s="6"/>
      <c r="P33" s="63">
        <f t="shared" ref="P33:P39" si="4">SUM(D33:O33)</f>
        <v>97</v>
      </c>
    </row>
    <row r="34" spans="2:16" ht="19.5" customHeight="1">
      <c r="B34" s="182" t="s">
        <v>38</v>
      </c>
      <c r="C34" s="183"/>
      <c r="D34" s="53">
        <v>16</v>
      </c>
      <c r="E34" s="53">
        <v>24</v>
      </c>
      <c r="F34" s="27">
        <v>183</v>
      </c>
      <c r="G34" s="27">
        <v>141</v>
      </c>
      <c r="H34" s="27">
        <v>130</v>
      </c>
      <c r="I34" s="27">
        <v>479</v>
      </c>
      <c r="J34" s="27"/>
      <c r="K34" s="6"/>
      <c r="L34" s="6"/>
      <c r="M34" s="6"/>
      <c r="N34" s="6"/>
      <c r="O34" s="6"/>
      <c r="P34" s="63">
        <f t="shared" si="4"/>
        <v>973</v>
      </c>
    </row>
    <row r="35" spans="2:16" ht="19.5" customHeight="1">
      <c r="B35" s="182" t="s">
        <v>39</v>
      </c>
      <c r="C35" s="183"/>
      <c r="D35" s="53">
        <v>7</v>
      </c>
      <c r="E35" s="53">
        <v>0</v>
      </c>
      <c r="F35" s="27">
        <v>11</v>
      </c>
      <c r="G35" s="27">
        <v>15</v>
      </c>
      <c r="H35" s="27">
        <v>24</v>
      </c>
      <c r="I35" s="27">
        <v>35</v>
      </c>
      <c r="J35" s="27"/>
      <c r="K35" s="6"/>
      <c r="L35" s="6"/>
      <c r="M35" s="6"/>
      <c r="N35" s="6"/>
      <c r="O35" s="6"/>
      <c r="P35" s="63">
        <f t="shared" si="4"/>
        <v>92</v>
      </c>
    </row>
    <row r="36" spans="2:16" ht="19.5" customHeight="1">
      <c r="B36" s="182" t="s">
        <v>40</v>
      </c>
      <c r="C36" s="183"/>
      <c r="D36" s="54">
        <v>131</v>
      </c>
      <c r="E36" s="54">
        <v>118</v>
      </c>
      <c r="F36" s="27">
        <v>21</v>
      </c>
      <c r="G36" s="27">
        <v>124</v>
      </c>
      <c r="H36" s="27">
        <v>149</v>
      </c>
      <c r="I36" s="27">
        <v>247</v>
      </c>
      <c r="J36" s="27"/>
      <c r="K36" s="6"/>
      <c r="L36" s="6"/>
      <c r="M36" s="6"/>
      <c r="N36" s="6"/>
      <c r="O36" s="6"/>
      <c r="P36" s="63">
        <f t="shared" si="4"/>
        <v>790</v>
      </c>
    </row>
    <row r="37" spans="2:16" ht="19.5" customHeight="1">
      <c r="B37" s="182" t="s">
        <v>41</v>
      </c>
      <c r="C37" s="183"/>
      <c r="D37" s="54">
        <v>1120</v>
      </c>
      <c r="E37" s="54">
        <v>750</v>
      </c>
      <c r="F37" s="27">
        <v>2028</v>
      </c>
      <c r="G37" s="27">
        <v>1005</v>
      </c>
      <c r="H37" s="27">
        <v>2138</v>
      </c>
      <c r="I37" s="27">
        <v>5159</v>
      </c>
      <c r="J37" s="6"/>
      <c r="K37" s="39"/>
      <c r="L37" s="6"/>
      <c r="M37" s="6"/>
      <c r="N37" s="6"/>
      <c r="O37" s="6"/>
      <c r="P37" s="63">
        <f t="shared" si="4"/>
        <v>12200</v>
      </c>
    </row>
    <row r="38" spans="2:16" ht="19.5" customHeight="1">
      <c r="B38" s="182" t="s">
        <v>42</v>
      </c>
      <c r="C38" s="183"/>
      <c r="D38" s="55">
        <v>434</v>
      </c>
      <c r="E38" s="55">
        <v>330</v>
      </c>
      <c r="F38" s="40">
        <v>893</v>
      </c>
      <c r="G38" s="40">
        <v>586</v>
      </c>
      <c r="H38" s="40">
        <v>862</v>
      </c>
      <c r="I38" s="40">
        <v>3246</v>
      </c>
      <c r="J38" s="40"/>
      <c r="L38" s="6"/>
      <c r="M38" s="6"/>
      <c r="N38" s="6"/>
      <c r="O38" s="6"/>
      <c r="P38" s="63">
        <f t="shared" si="4"/>
        <v>6351</v>
      </c>
    </row>
    <row r="39" spans="2:16" ht="19.5" customHeight="1" thickBot="1">
      <c r="B39" s="184" t="s">
        <v>43</v>
      </c>
      <c r="C39" s="185"/>
      <c r="D39" s="55">
        <v>840</v>
      </c>
      <c r="E39" s="55">
        <v>562</v>
      </c>
      <c r="F39" s="40">
        <v>1358</v>
      </c>
      <c r="G39" s="40">
        <v>785</v>
      </c>
      <c r="H39" s="40">
        <v>1581</v>
      </c>
      <c r="I39" s="40">
        <v>2675</v>
      </c>
      <c r="J39" s="40"/>
      <c r="K39" s="39"/>
      <c r="L39" s="6"/>
      <c r="M39" s="6"/>
      <c r="N39" s="6"/>
      <c r="O39" s="6"/>
      <c r="P39" s="63">
        <f t="shared" si="4"/>
        <v>7801</v>
      </c>
    </row>
    <row r="40" spans="2:16" ht="15.75" thickBot="1">
      <c r="B40" s="4"/>
      <c r="C40" s="4"/>
      <c r="D40" s="42"/>
      <c r="E40" s="42"/>
      <c r="F40" s="43"/>
      <c r="G40" s="43"/>
      <c r="H40" s="44"/>
      <c r="I40" s="44"/>
      <c r="J40" s="44"/>
      <c r="K40" s="44"/>
      <c r="P40" s="64"/>
    </row>
    <row r="41" spans="2:16">
      <c r="B41" s="186" t="s">
        <v>44</v>
      </c>
      <c r="C41" s="187"/>
      <c r="D41" s="45">
        <v>0</v>
      </c>
      <c r="E41" s="46">
        <v>257</v>
      </c>
      <c r="F41" s="47">
        <v>1018</v>
      </c>
      <c r="G41" s="56">
        <v>546</v>
      </c>
      <c r="H41" s="58">
        <v>1092</v>
      </c>
      <c r="I41" s="58">
        <v>2817</v>
      </c>
      <c r="J41" s="58"/>
      <c r="K41" s="58"/>
      <c r="L41" s="59"/>
      <c r="M41" s="59"/>
      <c r="N41" s="59"/>
      <c r="O41" s="59"/>
      <c r="P41" s="65">
        <f>SUM(D41:O41)</f>
        <v>5730</v>
      </c>
    </row>
    <row r="42" spans="2:16">
      <c r="B42" s="182" t="s">
        <v>45</v>
      </c>
      <c r="C42" s="188"/>
      <c r="D42" s="36"/>
      <c r="E42" s="48">
        <v>90</v>
      </c>
      <c r="F42" s="37">
        <v>329</v>
      </c>
      <c r="G42" s="38">
        <v>188</v>
      </c>
      <c r="H42" s="39">
        <v>407</v>
      </c>
      <c r="I42" s="39">
        <v>1103</v>
      </c>
      <c r="J42" s="39"/>
      <c r="K42" s="39"/>
      <c r="L42" s="6"/>
      <c r="M42" s="6"/>
      <c r="N42" s="6"/>
      <c r="O42" s="6"/>
      <c r="P42" s="66">
        <f t="shared" ref="P42:P43" si="5">SUM(D42:O42)</f>
        <v>2117</v>
      </c>
    </row>
    <row r="43" spans="2:16" ht="15.75" thickBot="1">
      <c r="B43" s="178" t="s">
        <v>46</v>
      </c>
      <c r="C43" s="179"/>
      <c r="D43" s="49"/>
      <c r="E43" s="50">
        <v>167</v>
      </c>
      <c r="F43" s="41">
        <v>689</v>
      </c>
      <c r="G43" s="57">
        <v>358</v>
      </c>
      <c r="H43" s="60">
        <v>685</v>
      </c>
      <c r="I43" s="60">
        <v>1714</v>
      </c>
      <c r="J43" s="60"/>
      <c r="K43" s="60"/>
      <c r="L43" s="61"/>
      <c r="M43" s="61"/>
      <c r="N43" s="61"/>
      <c r="O43" s="61"/>
      <c r="P43" s="62">
        <f t="shared" si="5"/>
        <v>3613</v>
      </c>
    </row>
    <row r="45" spans="2:16">
      <c r="G45" s="40">
        <v>497</v>
      </c>
    </row>
    <row r="46" spans="2:16">
      <c r="G46" s="40">
        <v>874</v>
      </c>
    </row>
    <row r="47" spans="2:16">
      <c r="C47" s="5"/>
      <c r="D47" s="5"/>
    </row>
    <row r="48" spans="2:16" ht="15.75" thickBot="1">
      <c r="D48" s="5"/>
    </row>
    <row r="49" spans="2:16" ht="19.5" thickBot="1">
      <c r="D49" s="15" t="s">
        <v>7</v>
      </c>
      <c r="E49" s="16" t="s">
        <v>8</v>
      </c>
      <c r="F49" s="17" t="s">
        <v>9</v>
      </c>
      <c r="G49" s="28" t="s">
        <v>10</v>
      </c>
      <c r="H49" s="15" t="s">
        <v>11</v>
      </c>
      <c r="I49" s="16" t="s">
        <v>12</v>
      </c>
      <c r="J49" s="16" t="s">
        <v>13</v>
      </c>
      <c r="K49" s="16" t="s">
        <v>14</v>
      </c>
      <c r="L49" s="16" t="s">
        <v>15</v>
      </c>
      <c r="M49" s="16" t="s">
        <v>16</v>
      </c>
      <c r="N49" s="16" t="s">
        <v>17</v>
      </c>
      <c r="O49" s="16" t="s">
        <v>18</v>
      </c>
      <c r="P49" s="16" t="s">
        <v>35</v>
      </c>
    </row>
    <row r="50" spans="2:16" ht="16.5" thickBot="1">
      <c r="B50" s="22" t="s">
        <v>47</v>
      </c>
      <c r="C50" s="23">
        <v>13</v>
      </c>
      <c r="D50" s="5"/>
    </row>
    <row r="51" spans="2:16" ht="16.5" thickBot="1">
      <c r="B51" s="24" t="s">
        <v>48</v>
      </c>
      <c r="C51" s="22">
        <v>30</v>
      </c>
      <c r="D51" s="5"/>
    </row>
    <row r="52" spans="2:16" ht="15.75" thickBot="1">
      <c r="C52" s="5"/>
      <c r="D52" s="5"/>
    </row>
    <row r="53" spans="2:16" ht="16.5" thickBot="1">
      <c r="B53" s="191"/>
      <c r="C53" s="193" t="s">
        <v>1</v>
      </c>
      <c r="D53" s="194"/>
      <c r="E53" s="195"/>
      <c r="F53" s="193" t="s">
        <v>2</v>
      </c>
      <c r="G53" s="194"/>
      <c r="H53" s="195"/>
      <c r="I53" s="193" t="s">
        <v>3</v>
      </c>
      <c r="J53" s="194"/>
      <c r="K53" s="195"/>
      <c r="L53" s="193" t="s">
        <v>4</v>
      </c>
      <c r="M53" s="194"/>
      <c r="N53" s="195"/>
      <c r="O53" s="196" t="s">
        <v>5</v>
      </c>
    </row>
    <row r="54" spans="2:16" ht="16.5" thickBot="1">
      <c r="B54" s="192"/>
      <c r="C54" s="1" t="s">
        <v>7</v>
      </c>
      <c r="D54" s="2" t="s">
        <v>8</v>
      </c>
      <c r="E54" s="2" t="s">
        <v>9</v>
      </c>
      <c r="F54" s="2" t="s">
        <v>10</v>
      </c>
      <c r="G54" s="2" t="s">
        <v>11</v>
      </c>
      <c r="H54" s="3" t="s">
        <v>12</v>
      </c>
      <c r="I54" s="1" t="s">
        <v>13</v>
      </c>
      <c r="J54" s="2" t="s">
        <v>14</v>
      </c>
      <c r="K54" s="3" t="s">
        <v>15</v>
      </c>
      <c r="L54" s="1" t="s">
        <v>16</v>
      </c>
      <c r="M54" s="2" t="s">
        <v>17</v>
      </c>
      <c r="N54" s="3" t="s">
        <v>18</v>
      </c>
      <c r="O54" s="213"/>
    </row>
    <row r="55" spans="2:16" ht="27.75" customHeight="1">
      <c r="B55" s="143" t="s">
        <v>49</v>
      </c>
      <c r="C55" s="144">
        <v>0</v>
      </c>
      <c r="D55" s="144">
        <v>0</v>
      </c>
      <c r="E55" s="144">
        <v>0</v>
      </c>
      <c r="F55" s="144">
        <v>0</v>
      </c>
      <c r="G55" s="144"/>
      <c r="H55" s="144"/>
      <c r="I55" s="144"/>
      <c r="J55" s="144"/>
      <c r="K55" s="144"/>
      <c r="L55" s="144"/>
      <c r="M55" s="144"/>
      <c r="N55" s="144"/>
      <c r="O55" s="145">
        <f>SUM(C55:N55)</f>
        <v>0</v>
      </c>
    </row>
    <row r="56" spans="2:16" ht="28.5" customHeight="1">
      <c r="B56" s="27" t="s">
        <v>40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0</v>
      </c>
    </row>
    <row r="60" spans="2:16" ht="18.75">
      <c r="B60" s="21" t="s">
        <v>50</v>
      </c>
    </row>
    <row r="61" spans="2:16" ht="14.25" customHeight="1" thickBot="1"/>
    <row r="62" spans="2:16" ht="15.75" hidden="1" customHeight="1" thickBot="1"/>
    <row r="63" spans="2:16" ht="15.75" hidden="1" customHeight="1" thickBot="1"/>
    <row r="64" spans="2:16" ht="29.25" customHeight="1" thickBot="1">
      <c r="B64" s="202" t="s">
        <v>51</v>
      </c>
      <c r="C64" s="203"/>
      <c r="D64" s="203"/>
      <c r="E64" s="204"/>
      <c r="K64" s="214" t="s">
        <v>52</v>
      </c>
      <c r="L64" s="214"/>
      <c r="M64" s="214"/>
    </row>
    <row r="65" spans="2:13" ht="29.25" customHeight="1" thickBot="1">
      <c r="B65" s="19"/>
      <c r="C65" s="20"/>
      <c r="D65" s="18" t="s">
        <v>53</v>
      </c>
      <c r="E65" s="128" t="s">
        <v>54</v>
      </c>
      <c r="F65" s="205" t="s">
        <v>55</v>
      </c>
      <c r="G65" s="206"/>
      <c r="K65" s="101" t="s">
        <v>56</v>
      </c>
      <c r="L65" s="218">
        <v>6489</v>
      </c>
      <c r="M65" s="218"/>
    </row>
    <row r="66" spans="2:13" ht="33" customHeight="1" thickBot="1">
      <c r="B66" s="80" t="s">
        <v>57</v>
      </c>
      <c r="C66" s="81"/>
      <c r="D66" s="127">
        <v>14500</v>
      </c>
      <c r="E66" s="138">
        <f>+SUM(D34:O34)</f>
        <v>973</v>
      </c>
      <c r="F66" s="207">
        <f>+D66-E66</f>
        <v>13527</v>
      </c>
      <c r="G66" s="208"/>
      <c r="K66" s="146">
        <v>2021</v>
      </c>
      <c r="L66" s="218">
        <v>48578</v>
      </c>
      <c r="M66" s="218"/>
    </row>
    <row r="67" spans="2:13" ht="33.75" customHeight="1" thickBot="1">
      <c r="B67" s="82" t="s">
        <v>58</v>
      </c>
      <c r="C67" s="83"/>
      <c r="D67" s="129">
        <v>11000</v>
      </c>
      <c r="E67" s="139">
        <f>+SUM(D37:O37)</f>
        <v>12200</v>
      </c>
      <c r="F67" s="209">
        <f>+D67-E67</f>
        <v>-1200</v>
      </c>
      <c r="G67" s="210"/>
      <c r="K67" s="146">
        <v>2022</v>
      </c>
      <c r="L67" s="218">
        <v>34601</v>
      </c>
      <c r="M67" s="218"/>
    </row>
    <row r="68" spans="2:13" ht="34.5" customHeight="1" thickBot="1">
      <c r="B68" s="84" t="s">
        <v>59</v>
      </c>
      <c r="C68" s="85"/>
      <c r="D68" s="130">
        <v>12000</v>
      </c>
      <c r="E68" s="140">
        <f>+SUM(D36:O36)</f>
        <v>790</v>
      </c>
      <c r="F68" s="211">
        <f>+D68-E68</f>
        <v>11210</v>
      </c>
      <c r="G68" s="212"/>
      <c r="K68" s="146">
        <v>2023</v>
      </c>
      <c r="L68" s="222">
        <f>O18</f>
        <v>14152</v>
      </c>
      <c r="M68" s="223"/>
    </row>
    <row r="69" spans="2:13" ht="33" customHeight="1" thickBot="1">
      <c r="B69" s="86" t="s">
        <v>60</v>
      </c>
      <c r="C69" s="122"/>
      <c r="D69" s="131">
        <v>9000</v>
      </c>
      <c r="E69" s="141">
        <f>+SUM(D33:O33)</f>
        <v>97</v>
      </c>
      <c r="F69" s="198">
        <f>+D69-E69</f>
        <v>8903</v>
      </c>
      <c r="G69" s="199"/>
      <c r="K69" s="98" t="s">
        <v>35</v>
      </c>
      <c r="L69" s="223">
        <f>SUM(L65:L68)</f>
        <v>103820</v>
      </c>
      <c r="M69" s="223"/>
    </row>
    <row r="70" spans="2:13" ht="33" customHeight="1">
      <c r="B70" s="119" t="s">
        <v>39</v>
      </c>
      <c r="C70" s="118"/>
      <c r="D70" s="132"/>
      <c r="E70" s="134">
        <f>SUM(D35:O35)</f>
        <v>92</v>
      </c>
      <c r="F70" s="200">
        <f>+D70-E70</f>
        <v>-92</v>
      </c>
      <c r="G70" s="201"/>
      <c r="K70" s="215"/>
      <c r="L70" s="216"/>
      <c r="M70" s="217"/>
    </row>
    <row r="71" spans="2:13" ht="26.25" customHeight="1">
      <c r="B71" s="120" t="s">
        <v>61</v>
      </c>
      <c r="C71" s="123"/>
      <c r="D71" s="133">
        <f>SUM(D66:D70)</f>
        <v>46500</v>
      </c>
      <c r="E71" s="137">
        <f>SUM(E66:E70)</f>
        <v>14152</v>
      </c>
    </row>
    <row r="72" spans="2:13" ht="34.5" customHeight="1" thickBot="1">
      <c r="B72" s="121" t="s">
        <v>62</v>
      </c>
      <c r="C72" s="124"/>
      <c r="D72" s="136">
        <v>23000</v>
      </c>
      <c r="E72" s="135">
        <f>D72-E71</f>
        <v>8848</v>
      </c>
      <c r="K72" s="219" t="s">
        <v>63</v>
      </c>
      <c r="L72" s="220"/>
      <c r="M72" s="221"/>
    </row>
    <row r="73" spans="2:13" ht="41.25" customHeight="1" thickBot="1">
      <c r="D73" s="125" t="s">
        <v>55</v>
      </c>
      <c r="E73" s="126">
        <f>+D71-E71</f>
        <v>32348</v>
      </c>
      <c r="K73" s="101" t="s">
        <v>56</v>
      </c>
      <c r="L73" s="224">
        <v>106</v>
      </c>
      <c r="M73" s="224"/>
    </row>
    <row r="74" spans="2:13" ht="29.25" customHeight="1">
      <c r="K74" s="101">
        <v>2021</v>
      </c>
      <c r="L74" s="224">
        <v>485</v>
      </c>
      <c r="M74" s="224"/>
    </row>
    <row r="75" spans="2:13" ht="15.75">
      <c r="K75" s="101">
        <v>2022</v>
      </c>
      <c r="L75" s="225">
        <v>575</v>
      </c>
      <c r="M75" s="225"/>
    </row>
    <row r="76" spans="2:13" ht="15.75">
      <c r="K76" s="101">
        <v>2023</v>
      </c>
      <c r="L76" s="226">
        <v>19</v>
      </c>
      <c r="M76" s="227"/>
    </row>
    <row r="77" spans="2:13" ht="21">
      <c r="K77" s="112" t="s">
        <v>35</v>
      </c>
      <c r="L77" s="228">
        <f>SUM(L73:L76)</f>
        <v>1185</v>
      </c>
      <c r="M77" s="228"/>
    </row>
    <row r="78" spans="2:13">
      <c r="K78" s="101"/>
      <c r="L78" s="218"/>
      <c r="M78" s="218"/>
    </row>
  </sheetData>
  <mergeCells count="45">
    <mergeCell ref="K64:M64"/>
    <mergeCell ref="K70:M70"/>
    <mergeCell ref="L78:M78"/>
    <mergeCell ref="K72:M72"/>
    <mergeCell ref="L65:M65"/>
    <mergeCell ref="L66:M66"/>
    <mergeCell ref="L67:M67"/>
    <mergeCell ref="L68:M68"/>
    <mergeCell ref="L69:M69"/>
    <mergeCell ref="L73:M73"/>
    <mergeCell ref="L74:M74"/>
    <mergeCell ref="L75:M75"/>
    <mergeCell ref="L76:M76"/>
    <mergeCell ref="L77:M77"/>
    <mergeCell ref="O53:O54"/>
    <mergeCell ref="B53:B54"/>
    <mergeCell ref="C53:E53"/>
    <mergeCell ref="F53:H53"/>
    <mergeCell ref="I53:K53"/>
    <mergeCell ref="L53:N53"/>
    <mergeCell ref="F69:G69"/>
    <mergeCell ref="F70:G70"/>
    <mergeCell ref="B64:E64"/>
    <mergeCell ref="F65:G65"/>
    <mergeCell ref="F66:G66"/>
    <mergeCell ref="F67:G67"/>
    <mergeCell ref="F68:G68"/>
    <mergeCell ref="P4:P5"/>
    <mergeCell ref="B4:B5"/>
    <mergeCell ref="C4:E4"/>
    <mergeCell ref="F4:H4"/>
    <mergeCell ref="I4:K4"/>
    <mergeCell ref="L4:N4"/>
    <mergeCell ref="O4:O5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</mergeCells>
  <phoneticPr fontId="9" type="noConversion"/>
  <pageMargins left="0.7" right="0.7" top="0.75" bottom="0.75" header="0.3" footer="0.3"/>
  <pageSetup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F462-E4E6-4BAA-BC99-C1F2CCC8E2F5}">
  <sheetPr filterMode="1"/>
  <dimension ref="A1:D66"/>
  <sheetViews>
    <sheetView topLeftCell="A25" workbookViewId="0">
      <selection activeCell="F68" sqref="F68"/>
    </sheetView>
  </sheetViews>
  <sheetFormatPr baseColWidth="10" defaultColWidth="11.42578125" defaultRowHeight="15"/>
  <cols>
    <col min="1" max="1" width="9.7109375" style="10" bestFit="1" customWidth="1"/>
    <col min="2" max="2" width="14.85546875" style="10" customWidth="1"/>
    <col min="3" max="3" width="85" bestFit="1" customWidth="1"/>
    <col min="4" max="4" width="14" customWidth="1"/>
  </cols>
  <sheetData>
    <row r="1" spans="1:4">
      <c r="D1" s="4" t="s">
        <v>75</v>
      </c>
    </row>
    <row r="2" spans="1:4" ht="15.75" hidden="1">
      <c r="A2" s="8" t="s">
        <v>76</v>
      </c>
      <c r="B2" s="30" t="s">
        <v>77</v>
      </c>
      <c r="C2" s="7" t="s">
        <v>78</v>
      </c>
      <c r="D2" s="33" t="s">
        <v>11</v>
      </c>
    </row>
    <row r="3" spans="1:4" ht="44.25" customHeight="1">
      <c r="A3" s="114">
        <v>14</v>
      </c>
      <c r="B3" s="25" t="s">
        <v>79</v>
      </c>
      <c r="C3" s="26" t="s">
        <v>70</v>
      </c>
      <c r="D3" s="147">
        <v>583</v>
      </c>
    </row>
    <row r="4" spans="1:4" ht="44.25" hidden="1" customHeight="1">
      <c r="A4" s="114"/>
      <c r="B4" s="25" t="s">
        <v>80</v>
      </c>
      <c r="C4" s="31" t="s">
        <v>81</v>
      </c>
      <c r="D4" s="113"/>
    </row>
    <row r="5" spans="1:4" ht="44.25" hidden="1" customHeight="1">
      <c r="A5" s="114"/>
      <c r="B5" s="25" t="s">
        <v>80</v>
      </c>
      <c r="C5" s="87" t="s">
        <v>82</v>
      </c>
      <c r="D5" s="113"/>
    </row>
    <row r="6" spans="1:4" ht="44.25" hidden="1" customHeight="1">
      <c r="A6" s="114"/>
      <c r="B6" s="25" t="s">
        <v>83</v>
      </c>
      <c r="C6" s="26" t="s">
        <v>84</v>
      </c>
      <c r="D6" s="147"/>
    </row>
    <row r="7" spans="1:4" ht="44.25" hidden="1" customHeight="1">
      <c r="A7" s="32"/>
      <c r="B7" s="9" t="s">
        <v>79</v>
      </c>
      <c r="C7" s="29" t="s">
        <v>85</v>
      </c>
      <c r="D7" s="114"/>
    </row>
    <row r="8" spans="1:4" ht="44.25" customHeight="1">
      <c r="A8" s="32">
        <v>3</v>
      </c>
      <c r="B8" s="9" t="s">
        <v>79</v>
      </c>
      <c r="C8" s="6" t="s">
        <v>86</v>
      </c>
      <c r="D8" s="147">
        <v>67</v>
      </c>
    </row>
    <row r="9" spans="1:4" ht="44.25" customHeight="1">
      <c r="A9" s="32">
        <v>1</v>
      </c>
      <c r="B9" s="9" t="s">
        <v>79</v>
      </c>
      <c r="C9" s="6" t="s">
        <v>87</v>
      </c>
      <c r="D9" s="114">
        <v>15</v>
      </c>
    </row>
    <row r="10" spans="1:4" ht="44.25" customHeight="1">
      <c r="A10" s="32">
        <v>1</v>
      </c>
      <c r="B10" s="9" t="s">
        <v>79</v>
      </c>
      <c r="C10" s="6" t="s">
        <v>88</v>
      </c>
      <c r="D10" s="114">
        <v>32</v>
      </c>
    </row>
    <row r="11" spans="1:4" ht="44.25" hidden="1" customHeight="1">
      <c r="A11" s="32"/>
      <c r="B11" s="9" t="s">
        <v>79</v>
      </c>
      <c r="C11" s="6" t="s">
        <v>89</v>
      </c>
      <c r="D11" s="114"/>
    </row>
    <row r="12" spans="1:4" ht="44.25" hidden="1" customHeight="1">
      <c r="A12" s="32"/>
      <c r="B12" s="9" t="s">
        <v>106</v>
      </c>
      <c r="C12" s="87" t="s">
        <v>220</v>
      </c>
      <c r="D12" s="114"/>
    </row>
    <row r="13" spans="1:4" ht="44.25" hidden="1" customHeight="1">
      <c r="A13" s="32"/>
      <c r="B13" s="9" t="s">
        <v>90</v>
      </c>
      <c r="C13" s="6" t="s">
        <v>133</v>
      </c>
      <c r="D13" s="114"/>
    </row>
    <row r="14" spans="1:4" ht="44.25" customHeight="1">
      <c r="A14" s="32">
        <v>1</v>
      </c>
      <c r="B14" s="9" t="s">
        <v>79</v>
      </c>
      <c r="C14" s="6" t="s">
        <v>91</v>
      </c>
      <c r="D14" s="114">
        <v>8</v>
      </c>
    </row>
    <row r="15" spans="1:4" ht="44.25" customHeight="1">
      <c r="A15" s="32">
        <v>1</v>
      </c>
      <c r="B15" s="9" t="s">
        <v>79</v>
      </c>
      <c r="C15" s="6" t="s">
        <v>92</v>
      </c>
      <c r="D15" s="114">
        <v>18</v>
      </c>
    </row>
    <row r="16" spans="1:4" ht="44.25" customHeight="1">
      <c r="A16" s="32">
        <v>1</v>
      </c>
      <c r="B16" s="9" t="s">
        <v>93</v>
      </c>
      <c r="C16" s="6" t="s">
        <v>94</v>
      </c>
      <c r="D16" s="147">
        <v>341</v>
      </c>
    </row>
    <row r="17" spans="1:4" ht="44.25" customHeight="1">
      <c r="A17" s="32">
        <v>1</v>
      </c>
      <c r="B17" s="9" t="s">
        <v>80</v>
      </c>
      <c r="C17" s="169" t="s">
        <v>229</v>
      </c>
      <c r="D17" s="147">
        <v>112</v>
      </c>
    </row>
    <row r="18" spans="1:4" ht="44.25" customHeight="1">
      <c r="A18" s="32">
        <v>21</v>
      </c>
      <c r="B18" s="9" t="s">
        <v>79</v>
      </c>
      <c r="C18" s="6" t="s">
        <v>67</v>
      </c>
      <c r="D18" s="147">
        <v>670</v>
      </c>
    </row>
    <row r="19" spans="1:4" ht="44.25" customHeight="1">
      <c r="A19" s="32">
        <v>18</v>
      </c>
      <c r="B19" s="9" t="s">
        <v>79</v>
      </c>
      <c r="C19" s="6" t="s">
        <v>69</v>
      </c>
      <c r="D19" s="147">
        <v>438</v>
      </c>
    </row>
    <row r="20" spans="1:4" ht="44.25" customHeight="1">
      <c r="A20" s="32">
        <v>4</v>
      </c>
      <c r="B20" s="9" t="s">
        <v>79</v>
      </c>
      <c r="C20" s="6" t="s">
        <v>74</v>
      </c>
      <c r="D20" s="147">
        <v>75</v>
      </c>
    </row>
    <row r="21" spans="1:4" ht="44.25" customHeight="1">
      <c r="A21" s="32">
        <v>3</v>
      </c>
      <c r="B21" s="9" t="s">
        <v>79</v>
      </c>
      <c r="C21" s="6" t="s">
        <v>95</v>
      </c>
      <c r="D21" s="147">
        <v>79</v>
      </c>
    </row>
    <row r="22" spans="1:4" ht="44.25" customHeight="1">
      <c r="A22" s="32">
        <v>1</v>
      </c>
      <c r="B22" s="9" t="s">
        <v>106</v>
      </c>
      <c r="C22" s="6" t="s">
        <v>221</v>
      </c>
      <c r="D22" s="147">
        <v>452</v>
      </c>
    </row>
    <row r="23" spans="1:4" ht="44.25" hidden="1" customHeight="1">
      <c r="A23" s="32"/>
      <c r="B23" s="9" t="s">
        <v>80</v>
      </c>
      <c r="C23" s="6" t="s">
        <v>128</v>
      </c>
      <c r="D23" s="147"/>
    </row>
    <row r="24" spans="1:4" ht="44.25" hidden="1" customHeight="1">
      <c r="A24" s="32"/>
      <c r="B24" s="9" t="s">
        <v>205</v>
      </c>
      <c r="C24" t="s">
        <v>222</v>
      </c>
      <c r="D24" s="147"/>
    </row>
    <row r="25" spans="1:4" ht="44.25" customHeight="1">
      <c r="A25" s="32">
        <v>1</v>
      </c>
      <c r="B25" s="9" t="s">
        <v>93</v>
      </c>
      <c r="C25" s="90" t="s">
        <v>96</v>
      </c>
      <c r="D25" s="147">
        <v>21</v>
      </c>
    </row>
    <row r="26" spans="1:4" ht="44.25" hidden="1" customHeight="1">
      <c r="A26" s="32"/>
      <c r="B26" s="9" t="s">
        <v>79</v>
      </c>
      <c r="C26" s="6" t="s">
        <v>68</v>
      </c>
      <c r="D26" s="147"/>
    </row>
    <row r="27" spans="1:4" ht="44.25" hidden="1" customHeight="1">
      <c r="A27" s="32"/>
      <c r="B27" s="9" t="s">
        <v>97</v>
      </c>
      <c r="C27" s="6" t="s">
        <v>98</v>
      </c>
      <c r="D27" s="147"/>
    </row>
    <row r="28" spans="1:4" ht="44.25" customHeight="1">
      <c r="A28" s="32">
        <v>3</v>
      </c>
      <c r="B28" s="9" t="s">
        <v>79</v>
      </c>
      <c r="C28" s="6" t="s">
        <v>99</v>
      </c>
      <c r="D28" s="147">
        <v>76</v>
      </c>
    </row>
    <row r="29" spans="1:4" ht="44.25" customHeight="1">
      <c r="A29" s="32">
        <v>3</v>
      </c>
      <c r="B29" s="151" t="s">
        <v>93</v>
      </c>
      <c r="C29" s="90" t="s">
        <v>140</v>
      </c>
      <c r="D29" s="147">
        <v>57</v>
      </c>
    </row>
    <row r="30" spans="1:4" ht="44.25" hidden="1" customHeight="1">
      <c r="A30" s="32"/>
      <c r="B30" s="9" t="s">
        <v>79</v>
      </c>
      <c r="C30" s="6" t="s">
        <v>100</v>
      </c>
      <c r="D30" s="147"/>
    </row>
    <row r="31" spans="1:4" ht="44.25" customHeight="1">
      <c r="A31" s="32">
        <v>2</v>
      </c>
      <c r="B31" s="9" t="s">
        <v>79</v>
      </c>
      <c r="C31" s="6" t="s">
        <v>101</v>
      </c>
      <c r="D31" s="147">
        <v>45</v>
      </c>
    </row>
    <row r="32" spans="1:4" ht="44.25" hidden="1" customHeight="1">
      <c r="A32" s="32"/>
      <c r="B32" s="9" t="s">
        <v>79</v>
      </c>
      <c r="C32" s="6" t="s">
        <v>102</v>
      </c>
      <c r="D32" s="147"/>
    </row>
    <row r="33" spans="1:4" ht="44.25" customHeight="1">
      <c r="A33" s="32">
        <v>1</v>
      </c>
      <c r="B33" s="9" t="s">
        <v>79</v>
      </c>
      <c r="C33" s="6" t="s">
        <v>71</v>
      </c>
      <c r="D33" s="147">
        <v>32</v>
      </c>
    </row>
    <row r="34" spans="1:4" ht="44.25" hidden="1" customHeight="1">
      <c r="A34" s="32"/>
      <c r="B34" s="9" t="s">
        <v>79</v>
      </c>
      <c r="C34" s="6" t="s">
        <v>103</v>
      </c>
      <c r="D34" s="147"/>
    </row>
    <row r="35" spans="1:4" ht="44.25" customHeight="1">
      <c r="A35" s="32">
        <v>11</v>
      </c>
      <c r="B35" s="9" t="s">
        <v>79</v>
      </c>
      <c r="C35" s="6" t="s">
        <v>73</v>
      </c>
      <c r="D35" s="147">
        <v>551</v>
      </c>
    </row>
    <row r="36" spans="1:4" ht="44.25" hidden="1" customHeight="1">
      <c r="A36" s="32"/>
      <c r="B36" s="9" t="s">
        <v>79</v>
      </c>
      <c r="C36" s="6" t="s">
        <v>104</v>
      </c>
      <c r="D36" s="147"/>
    </row>
    <row r="37" spans="1:4" ht="44.25" hidden="1" customHeight="1">
      <c r="A37" s="32"/>
      <c r="B37" s="9" t="s">
        <v>97</v>
      </c>
      <c r="C37" s="6" t="s">
        <v>105</v>
      </c>
      <c r="D37" s="147"/>
    </row>
    <row r="38" spans="1:4" ht="15.75" hidden="1">
      <c r="A38" s="32"/>
      <c r="B38" s="9" t="s">
        <v>106</v>
      </c>
      <c r="C38" s="6" t="s">
        <v>107</v>
      </c>
      <c r="D38" s="147"/>
    </row>
    <row r="39" spans="1:4" ht="44.25" hidden="1" customHeight="1">
      <c r="A39" s="32"/>
      <c r="B39" s="9" t="s">
        <v>106</v>
      </c>
      <c r="C39" s="6" t="s">
        <v>108</v>
      </c>
      <c r="D39" s="147"/>
    </row>
    <row r="40" spans="1:4" ht="44.25" hidden="1" customHeight="1">
      <c r="A40" s="32"/>
      <c r="B40" s="9" t="s">
        <v>80</v>
      </c>
      <c r="C40" s="6" t="s">
        <v>66</v>
      </c>
      <c r="D40" s="147"/>
    </row>
    <row r="41" spans="1:4" ht="44.25" hidden="1" customHeight="1">
      <c r="A41" s="32"/>
      <c r="B41" s="9" t="s">
        <v>79</v>
      </c>
      <c r="C41" s="6" t="s">
        <v>109</v>
      </c>
      <c r="D41" s="147"/>
    </row>
    <row r="42" spans="1:4" ht="44.25" customHeight="1">
      <c r="A42" s="32">
        <v>2</v>
      </c>
      <c r="B42" s="9" t="s">
        <v>79</v>
      </c>
      <c r="C42" s="12" t="s">
        <v>110</v>
      </c>
      <c r="D42" s="147">
        <v>48</v>
      </c>
    </row>
    <row r="43" spans="1:4" ht="44.25" hidden="1" customHeight="1">
      <c r="A43" s="32"/>
      <c r="B43" s="9" t="s">
        <v>93</v>
      </c>
      <c r="C43" s="12" t="s">
        <v>129</v>
      </c>
      <c r="D43" s="147"/>
    </row>
    <row r="44" spans="1:4" ht="44.25" hidden="1" customHeight="1">
      <c r="A44" s="32"/>
      <c r="B44" s="9" t="s">
        <v>79</v>
      </c>
      <c r="C44" s="12" t="s">
        <v>111</v>
      </c>
      <c r="D44" s="147"/>
    </row>
    <row r="45" spans="1:4" ht="44.25" hidden="1" customHeight="1">
      <c r="A45" s="32"/>
      <c r="B45" s="9" t="s">
        <v>93</v>
      </c>
      <c r="C45" s="12" t="s">
        <v>130</v>
      </c>
      <c r="D45" s="147"/>
    </row>
    <row r="46" spans="1:4" ht="44.25" hidden="1" customHeight="1">
      <c r="A46" s="32"/>
      <c r="B46" s="9" t="s">
        <v>79</v>
      </c>
      <c r="C46" s="12" t="s">
        <v>112</v>
      </c>
      <c r="D46" s="147"/>
    </row>
    <row r="47" spans="1:4" ht="44.25" customHeight="1">
      <c r="A47" s="32">
        <v>5</v>
      </c>
      <c r="B47" s="9" t="s">
        <v>79</v>
      </c>
      <c r="C47" s="12" t="s">
        <v>113</v>
      </c>
      <c r="D47" s="147">
        <v>122</v>
      </c>
    </row>
    <row r="48" spans="1:4" ht="44.25" customHeight="1">
      <c r="A48" s="32">
        <v>1</v>
      </c>
      <c r="B48" s="9" t="s">
        <v>79</v>
      </c>
      <c r="C48" s="12" t="s">
        <v>114</v>
      </c>
      <c r="D48" s="147">
        <v>9</v>
      </c>
    </row>
    <row r="49" spans="1:4" ht="44.25" hidden="1" customHeight="1">
      <c r="A49" s="32"/>
      <c r="B49" s="9" t="s">
        <v>79</v>
      </c>
      <c r="C49" s="12" t="s">
        <v>115</v>
      </c>
      <c r="D49" s="147"/>
    </row>
    <row r="50" spans="1:4" ht="44.25" customHeight="1">
      <c r="A50" s="32">
        <v>1</v>
      </c>
      <c r="B50" s="9" t="s">
        <v>93</v>
      </c>
      <c r="C50" s="12" t="s">
        <v>139</v>
      </c>
      <c r="D50" s="147">
        <v>1707</v>
      </c>
    </row>
    <row r="51" spans="1:4" ht="44.25" customHeight="1">
      <c r="A51" s="32">
        <v>1</v>
      </c>
      <c r="B51" s="9" t="s">
        <v>79</v>
      </c>
      <c r="C51" s="169" t="s">
        <v>111</v>
      </c>
      <c r="D51" s="147">
        <v>22</v>
      </c>
    </row>
    <row r="52" spans="1:4" ht="44.25" hidden="1" customHeight="1">
      <c r="A52" s="32"/>
      <c r="B52" s="9" t="s">
        <v>79</v>
      </c>
      <c r="C52" s="12" t="s">
        <v>116</v>
      </c>
      <c r="D52" s="147"/>
    </row>
    <row r="53" spans="1:4" ht="44.25" hidden="1" customHeight="1">
      <c r="A53" s="32"/>
      <c r="B53" s="9" t="s">
        <v>79</v>
      </c>
      <c r="C53" s="12" t="s">
        <v>117</v>
      </c>
      <c r="D53" s="147"/>
    </row>
    <row r="54" spans="1:4" ht="44.25" hidden="1" customHeight="1">
      <c r="A54" s="32"/>
      <c r="B54" s="9" t="s">
        <v>80</v>
      </c>
      <c r="C54" s="12" t="s">
        <v>72</v>
      </c>
      <c r="D54" s="147"/>
    </row>
    <row r="55" spans="1:4" ht="44.25" customHeight="1">
      <c r="A55" s="32">
        <v>1</v>
      </c>
      <c r="B55" s="9" t="s">
        <v>79</v>
      </c>
      <c r="C55" s="12" t="s">
        <v>118</v>
      </c>
      <c r="D55" s="114">
        <v>16</v>
      </c>
    </row>
    <row r="56" spans="1:4" ht="44.25" customHeight="1">
      <c r="A56" s="32">
        <v>1</v>
      </c>
      <c r="B56" s="9" t="s">
        <v>93</v>
      </c>
      <c r="C56" s="12" t="s">
        <v>187</v>
      </c>
      <c r="D56" s="114">
        <v>37</v>
      </c>
    </row>
    <row r="57" spans="1:4" ht="44.25" customHeight="1">
      <c r="A57" s="32">
        <v>1</v>
      </c>
      <c r="B57" s="9" t="s">
        <v>93</v>
      </c>
      <c r="C57" s="169" t="s">
        <v>230</v>
      </c>
      <c r="D57" s="114">
        <v>246</v>
      </c>
    </row>
    <row r="58" spans="1:4" ht="44.25" hidden="1" customHeight="1">
      <c r="A58" s="32"/>
      <c r="B58" s="9" t="s">
        <v>93</v>
      </c>
      <c r="C58" s="12" t="s">
        <v>119</v>
      </c>
      <c r="D58" s="114"/>
    </row>
    <row r="59" spans="1:4" ht="44.25" hidden="1" customHeight="1">
      <c r="A59" s="32"/>
      <c r="B59" s="9" t="s">
        <v>93</v>
      </c>
      <c r="C59" s="12" t="s">
        <v>120</v>
      </c>
      <c r="D59" s="114"/>
    </row>
    <row r="60" spans="1:4" ht="44.25" hidden="1" customHeight="1">
      <c r="A60" s="9"/>
      <c r="B60" s="9"/>
      <c r="C60" s="12" t="s">
        <v>121</v>
      </c>
      <c r="D60" s="6"/>
    </row>
    <row r="61" spans="1:4" ht="44.25" hidden="1" customHeight="1">
      <c r="A61" s="9"/>
      <c r="B61" s="9" t="s">
        <v>93</v>
      </c>
      <c r="C61" s="87" t="s">
        <v>122</v>
      </c>
      <c r="D61" s="168"/>
    </row>
    <row r="62" spans="1:4" ht="44.25" customHeight="1">
      <c r="A62" s="32">
        <v>3</v>
      </c>
      <c r="B62" s="9" t="s">
        <v>79</v>
      </c>
      <c r="C62" s="12" t="s">
        <v>123</v>
      </c>
      <c r="D62" s="114">
        <v>42</v>
      </c>
    </row>
    <row r="63" spans="1:4" ht="18.75" hidden="1">
      <c r="D63" s="34">
        <f>SUM(D3:D62)</f>
        <v>5921</v>
      </c>
    </row>
    <row r="64" spans="1:4" hidden="1">
      <c r="D64">
        <f>+SUM(D3:D62)</f>
        <v>5921</v>
      </c>
    </row>
    <row r="66" spans="4:4" ht="15.75">
      <c r="D66" s="170">
        <v>5921</v>
      </c>
    </row>
  </sheetData>
  <autoFilter ref="A1:D64" xr:uid="{C3F8F462-E4E6-4BAA-BC99-C1F2CCC8E2F5}">
    <filterColumn colId="1">
      <customFilters>
        <customFilter operator="notEqual" val=" "/>
      </customFilters>
    </filterColumn>
    <filterColumn colId="3">
      <filters>
        <filter val="112"/>
        <filter val="122"/>
        <filter val="15"/>
        <filter val="16"/>
        <filter val="1707"/>
        <filter val="18"/>
        <filter val="21"/>
        <filter val="22"/>
        <filter val="246"/>
        <filter val="32"/>
        <filter val="341"/>
        <filter val="37"/>
        <filter val="42"/>
        <filter val="438"/>
        <filter val="45"/>
        <filter val="452"/>
        <filter val="48"/>
        <filter val="551"/>
        <filter val="57"/>
        <filter val="583"/>
        <filter val="67"/>
        <filter val="670"/>
        <filter val="75"/>
        <filter val="76"/>
        <filter val="79"/>
        <filter val="8"/>
        <filter val="9"/>
      </filters>
    </filterColumn>
  </autoFilter>
  <phoneticPr fontId="9" type="noConversion"/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26C5-A7CB-4404-948D-7B56D6E41F1A}">
  <dimension ref="A1:F165"/>
  <sheetViews>
    <sheetView workbookViewId="0">
      <selection activeCell="C5" sqref="C5"/>
    </sheetView>
  </sheetViews>
  <sheetFormatPr baseColWidth="10" defaultColWidth="11.42578125" defaultRowHeight="15"/>
  <cols>
    <col min="2" max="2" width="19" bestFit="1" customWidth="1"/>
    <col min="3" max="3" width="69.7109375" bestFit="1" customWidth="1"/>
    <col min="4" max="4" width="19" bestFit="1" customWidth="1"/>
    <col min="5" max="6" width="16.7109375" customWidth="1"/>
  </cols>
  <sheetData>
    <row r="1" spans="1:6" ht="33" customHeight="1">
      <c r="A1" s="153" t="s">
        <v>76</v>
      </c>
      <c r="B1" s="152" t="s">
        <v>124</v>
      </c>
      <c r="C1" s="152" t="s">
        <v>125</v>
      </c>
      <c r="D1" s="152" t="s">
        <v>126</v>
      </c>
      <c r="E1" s="152" t="s">
        <v>42</v>
      </c>
      <c r="F1" s="152" t="s">
        <v>43</v>
      </c>
    </row>
    <row r="2" spans="1:6" ht="36.75" customHeight="1">
      <c r="A2" s="173">
        <v>2</v>
      </c>
      <c r="B2" s="171" t="s">
        <v>205</v>
      </c>
      <c r="C2" s="149" t="s">
        <v>229</v>
      </c>
      <c r="D2" s="148">
        <v>112</v>
      </c>
      <c r="E2" s="148">
        <v>49</v>
      </c>
      <c r="F2" s="148">
        <v>63</v>
      </c>
    </row>
    <row r="3" spans="1:6" ht="36.75" customHeight="1">
      <c r="A3" s="173">
        <v>1</v>
      </c>
      <c r="B3" s="172" t="s">
        <v>93</v>
      </c>
      <c r="C3" s="149" t="s">
        <v>139</v>
      </c>
      <c r="D3" s="148">
        <v>1707</v>
      </c>
      <c r="E3" s="148">
        <v>653</v>
      </c>
      <c r="F3" s="148">
        <v>1054</v>
      </c>
    </row>
    <row r="4" spans="1:6" ht="36.75" customHeight="1">
      <c r="A4" s="173">
        <v>1</v>
      </c>
      <c r="B4" s="172" t="s">
        <v>93</v>
      </c>
      <c r="C4" s="149" t="s">
        <v>92</v>
      </c>
      <c r="D4" s="148">
        <v>18</v>
      </c>
      <c r="E4" s="148">
        <v>1</v>
      </c>
      <c r="F4" s="148">
        <v>17</v>
      </c>
    </row>
    <row r="5" spans="1:6" ht="36.75" customHeight="1">
      <c r="A5" s="173">
        <v>1</v>
      </c>
      <c r="B5" s="172" t="s">
        <v>93</v>
      </c>
      <c r="C5" s="149" t="s">
        <v>230</v>
      </c>
      <c r="D5" s="148">
        <v>246</v>
      </c>
      <c r="E5" s="148">
        <v>65</v>
      </c>
      <c r="F5" s="148">
        <v>181</v>
      </c>
    </row>
    <row r="6" spans="1:6" ht="36.75" customHeight="1">
      <c r="A6" s="173">
        <v>1</v>
      </c>
      <c r="B6" s="172" t="s">
        <v>93</v>
      </c>
      <c r="C6" s="149" t="s">
        <v>187</v>
      </c>
      <c r="D6" s="148">
        <v>37</v>
      </c>
      <c r="E6" s="148">
        <v>3</v>
      </c>
      <c r="F6" s="148">
        <v>34</v>
      </c>
    </row>
    <row r="7" spans="1:6" ht="36.75" customHeight="1">
      <c r="A7" s="173">
        <v>3</v>
      </c>
      <c r="B7" s="172" t="s">
        <v>106</v>
      </c>
      <c r="C7" s="149" t="s">
        <v>140</v>
      </c>
      <c r="D7" s="148">
        <v>57</v>
      </c>
      <c r="E7" s="148">
        <v>34</v>
      </c>
      <c r="F7" s="148">
        <v>23</v>
      </c>
    </row>
    <row r="20" spans="3:3">
      <c r="C20" s="4"/>
    </row>
    <row r="61" spans="3:3">
      <c r="C61" s="4"/>
    </row>
    <row r="63" spans="3:3" ht="17.25">
      <c r="C63" s="14"/>
    </row>
    <row r="64" spans="3:3" ht="17.25">
      <c r="C64" s="14"/>
    </row>
    <row r="65" spans="3:3" ht="17.25">
      <c r="C65" s="14"/>
    </row>
    <row r="66" spans="3:3" ht="17.25">
      <c r="C66" s="14"/>
    </row>
    <row r="67" spans="3:3" ht="17.25">
      <c r="C67" s="14"/>
    </row>
    <row r="68" spans="3:3" ht="17.25">
      <c r="C68" s="14"/>
    </row>
    <row r="69" spans="3:3" ht="17.25">
      <c r="C69" s="14"/>
    </row>
    <row r="70" spans="3:3" ht="17.25">
      <c r="C70" s="14"/>
    </row>
    <row r="71" spans="3:3" ht="17.25">
      <c r="C71" s="14"/>
    </row>
    <row r="72" spans="3:3" ht="17.25">
      <c r="C72" s="14"/>
    </row>
    <row r="73" spans="3:3" ht="17.25">
      <c r="C73" s="14"/>
    </row>
    <row r="74" spans="3:3" ht="17.25">
      <c r="C74" s="14"/>
    </row>
    <row r="75" spans="3:3" ht="17.25">
      <c r="C75" s="14"/>
    </row>
    <row r="76" spans="3:3" ht="17.25">
      <c r="C76" s="14"/>
    </row>
    <row r="77" spans="3:3" ht="17.25">
      <c r="C77" s="14"/>
    </row>
    <row r="78" spans="3:3" ht="17.25">
      <c r="C78" s="14"/>
    </row>
    <row r="79" spans="3:3" ht="17.25">
      <c r="C79" s="14"/>
    </row>
    <row r="80" spans="3:3" ht="17.25">
      <c r="C80" s="14"/>
    </row>
    <row r="81" spans="3:3" ht="17.25">
      <c r="C81" s="14"/>
    </row>
    <row r="82" spans="3:3" ht="17.25">
      <c r="C82" s="14"/>
    </row>
    <row r="83" spans="3:3" ht="17.25">
      <c r="C83" s="14"/>
    </row>
    <row r="84" spans="3:3" ht="17.25">
      <c r="C84" s="14"/>
    </row>
    <row r="85" spans="3:3" ht="17.25">
      <c r="C85" s="14"/>
    </row>
    <row r="86" spans="3:3" ht="17.25">
      <c r="C86" s="14"/>
    </row>
    <row r="87" spans="3:3" ht="17.25">
      <c r="C87" s="14"/>
    </row>
    <row r="88" spans="3:3" ht="17.25">
      <c r="C88" s="14"/>
    </row>
    <row r="89" spans="3:3" ht="17.25">
      <c r="C89" s="14"/>
    </row>
    <row r="90" spans="3:3" ht="17.25">
      <c r="C90" s="14"/>
    </row>
    <row r="91" spans="3:3" ht="17.25">
      <c r="C91" s="14"/>
    </row>
    <row r="92" spans="3:3" ht="17.25">
      <c r="C92" s="14"/>
    </row>
    <row r="93" spans="3:3" ht="17.25">
      <c r="C93" s="14"/>
    </row>
    <row r="94" spans="3:3" ht="17.25">
      <c r="C94" s="14"/>
    </row>
    <row r="95" spans="3:3" ht="17.25">
      <c r="C95" s="14"/>
    </row>
    <row r="96" spans="3:3" ht="17.25">
      <c r="C96" s="14"/>
    </row>
    <row r="97" spans="3:3" ht="17.25">
      <c r="C97" s="14"/>
    </row>
    <row r="98" spans="3:3" ht="17.25">
      <c r="C98" s="14"/>
    </row>
    <row r="99" spans="3:3" ht="17.25">
      <c r="C99" s="14"/>
    </row>
    <row r="100" spans="3:3" ht="17.25">
      <c r="C100" s="14"/>
    </row>
    <row r="101" spans="3:3" ht="17.25">
      <c r="C101" s="14"/>
    </row>
    <row r="102" spans="3:3" ht="17.25">
      <c r="C102" s="14"/>
    </row>
    <row r="103" spans="3:3" ht="17.25">
      <c r="C103" s="14"/>
    </row>
    <row r="104" spans="3:3" ht="17.25">
      <c r="C104" s="14"/>
    </row>
    <row r="105" spans="3:3" ht="17.25">
      <c r="C105" s="14"/>
    </row>
    <row r="106" spans="3:3" ht="17.25">
      <c r="C106" s="14"/>
    </row>
    <row r="107" spans="3:3" ht="17.25">
      <c r="C107" s="14"/>
    </row>
    <row r="108" spans="3:3" ht="17.25">
      <c r="C108" s="14"/>
    </row>
    <row r="109" spans="3:3" ht="17.25">
      <c r="C109" s="14"/>
    </row>
    <row r="110" spans="3:3" ht="17.25">
      <c r="C110" s="14"/>
    </row>
    <row r="111" spans="3:3" ht="17.25">
      <c r="C111" s="14"/>
    </row>
    <row r="112" spans="3:3" ht="17.25">
      <c r="C112" s="14"/>
    </row>
    <row r="113" spans="3:3" ht="17.25">
      <c r="C113" s="14"/>
    </row>
    <row r="114" spans="3:3" ht="17.25">
      <c r="C114" s="14"/>
    </row>
    <row r="115" spans="3:3" ht="17.25">
      <c r="C115" s="14"/>
    </row>
    <row r="116" spans="3:3" ht="17.25">
      <c r="C116" s="14"/>
    </row>
    <row r="117" spans="3:3" ht="17.25">
      <c r="C117" s="14"/>
    </row>
    <row r="118" spans="3:3" ht="17.25">
      <c r="C118" s="14"/>
    </row>
    <row r="119" spans="3:3" ht="17.25">
      <c r="C119" s="14"/>
    </row>
    <row r="120" spans="3:3" ht="17.25">
      <c r="C120" s="14"/>
    </row>
    <row r="121" spans="3:3" ht="17.25">
      <c r="C121" s="14"/>
    </row>
    <row r="122" spans="3:3" ht="17.25">
      <c r="C122" s="14"/>
    </row>
    <row r="123" spans="3:3" ht="17.25">
      <c r="C123" s="14"/>
    </row>
    <row r="124" spans="3:3" ht="17.25">
      <c r="C124" s="14"/>
    </row>
    <row r="125" spans="3:3" ht="17.25">
      <c r="C125" s="14"/>
    </row>
    <row r="126" spans="3:3" ht="17.25">
      <c r="C126" s="14"/>
    </row>
    <row r="127" spans="3:3" ht="17.25">
      <c r="C127" s="14"/>
    </row>
    <row r="128" spans="3:3" ht="17.25">
      <c r="C128" s="14"/>
    </row>
    <row r="129" spans="3:3" ht="17.25">
      <c r="C129" s="14"/>
    </row>
    <row r="130" spans="3:3" ht="17.25">
      <c r="C130" s="14"/>
    </row>
    <row r="131" spans="3:3" ht="17.25">
      <c r="C131" s="14"/>
    </row>
    <row r="132" spans="3:3" ht="17.25">
      <c r="C132" s="14"/>
    </row>
    <row r="133" spans="3:3" ht="17.25">
      <c r="C133" s="14"/>
    </row>
    <row r="134" spans="3:3" ht="17.25">
      <c r="C134" s="14"/>
    </row>
    <row r="135" spans="3:3" ht="17.25">
      <c r="C135" s="14"/>
    </row>
    <row r="136" spans="3:3" ht="17.25">
      <c r="C136" s="14"/>
    </row>
    <row r="140" spans="3:3" ht="15.75">
      <c r="C140" s="11"/>
    </row>
    <row r="142" spans="3:3" ht="17.25">
      <c r="C142" s="13"/>
    </row>
    <row r="143" spans="3:3" ht="17.25">
      <c r="C143" s="13"/>
    </row>
    <row r="144" spans="3:3" ht="17.25">
      <c r="C144" s="13"/>
    </row>
    <row r="145" spans="3:3" ht="17.25">
      <c r="C145" s="13"/>
    </row>
    <row r="146" spans="3:3" ht="17.25">
      <c r="C146" s="13"/>
    </row>
    <row r="147" spans="3:3" ht="17.25">
      <c r="C147" s="13"/>
    </row>
    <row r="148" spans="3:3" ht="17.25">
      <c r="C148" s="13"/>
    </row>
    <row r="149" spans="3:3" ht="17.25">
      <c r="C149" s="13"/>
    </row>
    <row r="150" spans="3:3" ht="17.25">
      <c r="C150" s="13"/>
    </row>
    <row r="151" spans="3:3" ht="17.25">
      <c r="C151" s="13"/>
    </row>
    <row r="152" spans="3:3" ht="17.25">
      <c r="C152" s="13"/>
    </row>
    <row r="153" spans="3:3" ht="17.25">
      <c r="C153" s="13"/>
    </row>
    <row r="154" spans="3:3" ht="17.25">
      <c r="C154" s="13"/>
    </row>
    <row r="155" spans="3:3" ht="17.25">
      <c r="C155" s="13"/>
    </row>
    <row r="156" spans="3:3" ht="17.25">
      <c r="C156" s="13"/>
    </row>
    <row r="157" spans="3:3" ht="17.25">
      <c r="C157" s="13"/>
    </row>
    <row r="158" spans="3:3" ht="17.25">
      <c r="C158" s="13"/>
    </row>
    <row r="159" spans="3:3" ht="17.25">
      <c r="C159" s="13"/>
    </row>
    <row r="160" spans="3:3" ht="17.25">
      <c r="C160" s="13"/>
    </row>
    <row r="161" spans="3:3" ht="17.25">
      <c r="C161" s="13"/>
    </row>
    <row r="162" spans="3:3" ht="17.25">
      <c r="C162" s="13"/>
    </row>
    <row r="163" spans="3:3" ht="17.25">
      <c r="C163" s="13"/>
    </row>
    <row r="164" spans="3:3" ht="17.25">
      <c r="C164" s="13"/>
    </row>
    <row r="165" spans="3:3" ht="17.25">
      <c r="C165" s="13"/>
    </row>
  </sheetData>
  <conditionalFormatting sqref="C10:C16">
    <cfRule type="duplicateValues" dxfId="10" priority="218"/>
  </conditionalFormatting>
  <conditionalFormatting sqref="C22:C57">
    <cfRule type="duplicateValues" dxfId="9" priority="7"/>
  </conditionalFormatting>
  <conditionalFormatting sqref="C63:C136">
    <cfRule type="duplicateValues" dxfId="8" priority="6"/>
  </conditionalFormatting>
  <conditionalFormatting sqref="C142:C160">
    <cfRule type="duplicateValues" dxfId="7" priority="32"/>
  </conditionalFormatting>
  <conditionalFormatting sqref="C142:C165">
    <cfRule type="duplicateValues" dxfId="6" priority="33"/>
  </conditionalFormatting>
  <conditionalFormatting sqref="C161:C165">
    <cfRule type="duplicateValues" dxfId="5" priority="31"/>
  </conditionalFormatting>
  <conditionalFormatting sqref="H8:H63">
    <cfRule type="duplicateValues" dxfId="4" priority="21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A3F4-166F-4FA7-9F3B-58ACDA75C79F}">
  <dimension ref="A1:A65"/>
  <sheetViews>
    <sheetView topLeftCell="A48" workbookViewId="0">
      <selection activeCell="A65" sqref="A65"/>
    </sheetView>
  </sheetViews>
  <sheetFormatPr baseColWidth="10" defaultColWidth="11.42578125" defaultRowHeight="15"/>
  <cols>
    <col min="1" max="1" width="70" customWidth="1"/>
  </cols>
  <sheetData>
    <row r="1" spans="1:1">
      <c r="A1" s="117" t="s">
        <v>316</v>
      </c>
    </row>
    <row r="2" spans="1:1">
      <c r="A2" s="115" t="s">
        <v>231</v>
      </c>
    </row>
    <row r="3" spans="1:1">
      <c r="A3" s="116" t="s">
        <v>136</v>
      </c>
    </row>
    <row r="4" spans="1:1">
      <c r="A4" s="116" t="s">
        <v>233</v>
      </c>
    </row>
    <row r="5" spans="1:1">
      <c r="A5" s="115" t="s">
        <v>234</v>
      </c>
    </row>
    <row r="6" spans="1:1">
      <c r="A6" s="116" t="s">
        <v>212</v>
      </c>
    </row>
    <row r="7" spans="1:1">
      <c r="A7" s="116" t="s">
        <v>236</v>
      </c>
    </row>
    <row r="8" spans="1:1">
      <c r="A8" s="229" t="s">
        <v>237</v>
      </c>
    </row>
    <row r="9" spans="1:1">
      <c r="A9" s="115" t="s">
        <v>215</v>
      </c>
    </row>
    <row r="10" spans="1:1">
      <c r="A10" s="115" t="s">
        <v>237</v>
      </c>
    </row>
    <row r="11" spans="1:1">
      <c r="A11" s="116" t="s">
        <v>207</v>
      </c>
    </row>
    <row r="12" spans="1:1">
      <c r="A12" s="115" t="s">
        <v>138</v>
      </c>
    </row>
    <row r="13" spans="1:1">
      <c r="A13" s="116" t="s">
        <v>232</v>
      </c>
    </row>
    <row r="14" spans="1:1">
      <c r="A14" s="115" t="s">
        <v>209</v>
      </c>
    </row>
    <row r="15" spans="1:1">
      <c r="A15" s="116" t="s">
        <v>206</v>
      </c>
    </row>
    <row r="16" spans="1:1">
      <c r="A16" s="116" t="s">
        <v>238</v>
      </c>
    </row>
    <row r="17" spans="1:1">
      <c r="A17" s="115" t="s">
        <v>239</v>
      </c>
    </row>
    <row r="18" spans="1:1">
      <c r="A18" s="115" t="s">
        <v>135</v>
      </c>
    </row>
    <row r="19" spans="1:1">
      <c r="A19" s="116" t="s">
        <v>216</v>
      </c>
    </row>
    <row r="20" spans="1:1">
      <c r="A20" s="115" t="s">
        <v>190</v>
      </c>
    </row>
    <row r="21" spans="1:1">
      <c r="A21" s="116" t="s">
        <v>200</v>
      </c>
    </row>
    <row r="22" spans="1:1">
      <c r="A22" s="116" t="s">
        <v>240</v>
      </c>
    </row>
    <row r="23" spans="1:1">
      <c r="A23" t="s">
        <v>137</v>
      </c>
    </row>
    <row r="24" spans="1:1">
      <c r="A24" t="s">
        <v>241</v>
      </c>
    </row>
    <row r="25" spans="1:1">
      <c r="A25" s="115" t="s">
        <v>131</v>
      </c>
    </row>
    <row r="26" spans="1:1">
      <c r="A26" s="116" t="s">
        <v>242</v>
      </c>
    </row>
    <row r="27" spans="1:1">
      <c r="A27" s="115" t="s">
        <v>243</v>
      </c>
    </row>
    <row r="28" spans="1:1">
      <c r="A28" s="116" t="s">
        <v>244</v>
      </c>
    </row>
    <row r="29" spans="1:1">
      <c r="A29" s="115" t="s">
        <v>198</v>
      </c>
    </row>
    <row r="30" spans="1:1">
      <c r="A30" s="116" t="s">
        <v>245</v>
      </c>
    </row>
    <row r="31" spans="1:1">
      <c r="A31" s="115" t="s">
        <v>193</v>
      </c>
    </row>
    <row r="32" spans="1:1">
      <c r="A32" s="116" t="s">
        <v>246</v>
      </c>
    </row>
    <row r="33" spans="1:1">
      <c r="A33" s="115" t="s">
        <v>247</v>
      </c>
    </row>
    <row r="34" spans="1:1">
      <c r="A34" s="116" t="s">
        <v>248</v>
      </c>
    </row>
    <row r="35" spans="1:1">
      <c r="A35" s="115" t="s">
        <v>127</v>
      </c>
    </row>
    <row r="36" spans="1:1">
      <c r="A36" s="116" t="s">
        <v>196</v>
      </c>
    </row>
    <row r="37" spans="1:1">
      <c r="A37" s="115" t="s">
        <v>235</v>
      </c>
    </row>
    <row r="38" spans="1:1">
      <c r="A38" s="116" t="s">
        <v>249</v>
      </c>
    </row>
    <row r="39" spans="1:1">
      <c r="A39" s="115" t="s">
        <v>218</v>
      </c>
    </row>
    <row r="40" spans="1:1">
      <c r="A40" s="116"/>
    </row>
    <row r="41" spans="1:1">
      <c r="A41" s="115"/>
    </row>
    <row r="42" spans="1:1">
      <c r="A42" s="4" t="s">
        <v>317</v>
      </c>
    </row>
    <row r="43" spans="1:1">
      <c r="A43" s="115"/>
    </row>
    <row r="44" spans="1:1">
      <c r="A44" s="116" t="s">
        <v>250</v>
      </c>
    </row>
    <row r="45" spans="1:1">
      <c r="A45" s="115" t="s">
        <v>318</v>
      </c>
    </row>
    <row r="46" spans="1:1">
      <c r="A46" s="116" t="s">
        <v>251</v>
      </c>
    </row>
    <row r="47" spans="1:1">
      <c r="A47" s="115" t="s">
        <v>252</v>
      </c>
    </row>
    <row r="48" spans="1:1">
      <c r="A48" s="116" t="s">
        <v>253</v>
      </c>
    </row>
    <row r="49" spans="1:1">
      <c r="A49" s="115" t="s">
        <v>191</v>
      </c>
    </row>
    <row r="50" spans="1:1">
      <c r="A50" s="116" t="s">
        <v>255</v>
      </c>
    </row>
    <row r="51" spans="1:1">
      <c r="A51" s="115" t="s">
        <v>256</v>
      </c>
    </row>
    <row r="52" spans="1:1">
      <c r="A52" s="116" t="s">
        <v>258</v>
      </c>
    </row>
    <row r="53" spans="1:1">
      <c r="A53" s="115" t="s">
        <v>259</v>
      </c>
    </row>
    <row r="54" spans="1:1">
      <c r="A54" s="116" t="s">
        <v>260</v>
      </c>
    </row>
    <row r="55" spans="1:1">
      <c r="A55" s="115" t="s">
        <v>261</v>
      </c>
    </row>
    <row r="56" spans="1:1">
      <c r="A56" s="116" t="s">
        <v>262</v>
      </c>
    </row>
    <row r="57" spans="1:1">
      <c r="A57" s="115" t="s">
        <v>263</v>
      </c>
    </row>
    <row r="58" spans="1:1">
      <c r="A58" s="116" t="s">
        <v>201</v>
      </c>
    </row>
    <row r="59" spans="1:1">
      <c r="A59" s="115" t="s">
        <v>257</v>
      </c>
    </row>
    <row r="60" spans="1:1">
      <c r="A60" s="116" t="s">
        <v>254</v>
      </c>
    </row>
    <row r="61" spans="1:1">
      <c r="A61" s="115" t="s">
        <v>264</v>
      </c>
    </row>
    <row r="62" spans="1:1">
      <c r="A62" s="116" t="s">
        <v>217</v>
      </c>
    </row>
    <row r="63" spans="1:1">
      <c r="A63" s="115" t="s">
        <v>265</v>
      </c>
    </row>
    <row r="64" spans="1:1">
      <c r="A64" s="116" t="s">
        <v>266</v>
      </c>
    </row>
    <row r="65" spans="1:1">
      <c r="A65" s="115" t="s">
        <v>267</v>
      </c>
    </row>
  </sheetData>
  <conditionalFormatting sqref="A2:A22">
    <cfRule type="duplicateValues" dxfId="3" priority="217"/>
  </conditionalFormatting>
  <conditionalFormatting sqref="A25:A32">
    <cfRule type="duplicateValues" dxfId="2" priority="2"/>
  </conditionalFormatting>
  <conditionalFormatting sqref="A66:A1048576 A42 A23:A24 A1">
    <cfRule type="duplicateValues" dxfId="1" priority="211"/>
  </conditionalFormatting>
  <conditionalFormatting sqref="A39:A41 A43:A65">
    <cfRule type="duplicateValues" dxfId="0" priority="22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8333-E792-4866-A15C-4B879286E64B}">
  <dimension ref="A1:Q36"/>
  <sheetViews>
    <sheetView topLeftCell="A23" workbookViewId="0">
      <selection activeCell="D23" sqref="D23"/>
    </sheetView>
  </sheetViews>
  <sheetFormatPr baseColWidth="10" defaultRowHeight="15"/>
  <cols>
    <col min="1" max="1" width="6" customWidth="1"/>
    <col min="2" max="2" width="16.140625" customWidth="1"/>
    <col min="3" max="3" width="56" customWidth="1"/>
    <col min="4" max="4" width="22.28515625" bestFit="1" customWidth="1"/>
    <col min="5" max="5" width="45.85546875" customWidth="1"/>
    <col min="7" max="7" width="29.42578125" customWidth="1"/>
    <col min="8" max="8" width="9.5703125" customWidth="1"/>
    <col min="9" max="9" width="16.7109375" bestFit="1" customWidth="1"/>
    <col min="10" max="10" width="20.7109375" bestFit="1" customWidth="1"/>
    <col min="12" max="13" width="14.28515625" bestFit="1" customWidth="1"/>
  </cols>
  <sheetData>
    <row r="1" spans="1:17" ht="30">
      <c r="A1" s="150" t="s">
        <v>141</v>
      </c>
      <c r="B1" s="150" t="s">
        <v>142</v>
      </c>
      <c r="C1" s="150" t="s">
        <v>143</v>
      </c>
      <c r="D1" s="150" t="s">
        <v>144</v>
      </c>
      <c r="E1" s="150" t="s">
        <v>134</v>
      </c>
      <c r="F1" s="150" t="s">
        <v>145</v>
      </c>
      <c r="G1" s="150" t="s">
        <v>65</v>
      </c>
      <c r="H1" s="150" t="s">
        <v>146</v>
      </c>
      <c r="I1" s="150" t="s">
        <v>147</v>
      </c>
      <c r="J1" s="150" t="s">
        <v>148</v>
      </c>
      <c r="K1" s="150" t="s">
        <v>149</v>
      </c>
      <c r="L1" s="150" t="s">
        <v>150</v>
      </c>
      <c r="M1" s="150" t="s">
        <v>64</v>
      </c>
      <c r="N1" s="150" t="s">
        <v>151</v>
      </c>
      <c r="O1" s="150" t="s">
        <v>152</v>
      </c>
      <c r="P1" s="150" t="s">
        <v>153</v>
      </c>
      <c r="Q1" s="150" t="s">
        <v>124</v>
      </c>
    </row>
    <row r="2" spans="1:17" ht="26.25" customHeight="1">
      <c r="A2" s="174">
        <v>1</v>
      </c>
      <c r="B2" s="174" t="s">
        <v>268</v>
      </c>
      <c r="C2" s="174" t="s">
        <v>123</v>
      </c>
      <c r="D2" s="174" t="s">
        <v>127</v>
      </c>
      <c r="E2" s="174" t="s">
        <v>190</v>
      </c>
      <c r="F2" s="175" t="s">
        <v>154</v>
      </c>
      <c r="G2" s="175" t="s">
        <v>304</v>
      </c>
      <c r="H2" s="175">
        <v>12</v>
      </c>
      <c r="I2" s="174" t="s">
        <v>156</v>
      </c>
      <c r="J2" s="174" t="s">
        <v>166</v>
      </c>
      <c r="K2" s="175">
        <v>16</v>
      </c>
      <c r="L2" s="175" t="s">
        <v>158</v>
      </c>
      <c r="M2" s="175" t="s">
        <v>12</v>
      </c>
      <c r="N2" s="176">
        <v>45090</v>
      </c>
      <c r="O2" s="176">
        <v>45091</v>
      </c>
      <c r="P2" s="176">
        <v>45092</v>
      </c>
      <c r="Q2" s="175" t="s">
        <v>106</v>
      </c>
    </row>
    <row r="3" spans="1:17" ht="26.25" customHeight="1">
      <c r="A3" s="174">
        <v>2</v>
      </c>
      <c r="B3" s="174" t="s">
        <v>269</v>
      </c>
      <c r="C3" s="174" t="s">
        <v>123</v>
      </c>
      <c r="D3" s="174" t="s">
        <v>127</v>
      </c>
      <c r="E3" s="174" t="s">
        <v>190</v>
      </c>
      <c r="F3" s="175" t="s">
        <v>154</v>
      </c>
      <c r="G3" s="175" t="s">
        <v>304</v>
      </c>
      <c r="H3" s="175">
        <v>12</v>
      </c>
      <c r="I3" s="174" t="s">
        <v>156</v>
      </c>
      <c r="J3" s="174" t="s">
        <v>166</v>
      </c>
      <c r="K3" s="175">
        <v>16</v>
      </c>
      <c r="L3" s="175" t="s">
        <v>158</v>
      </c>
      <c r="M3" s="175" t="s">
        <v>11</v>
      </c>
      <c r="N3" s="176">
        <v>45063</v>
      </c>
      <c r="O3" s="176">
        <v>45064</v>
      </c>
      <c r="P3" s="176">
        <v>45065</v>
      </c>
      <c r="Q3" s="175" t="s">
        <v>106</v>
      </c>
    </row>
    <row r="4" spans="1:17" ht="26.25" customHeight="1">
      <c r="A4" s="174">
        <v>3</v>
      </c>
      <c r="B4" s="174" t="s">
        <v>270</v>
      </c>
      <c r="C4" s="174" t="s">
        <v>293</v>
      </c>
      <c r="D4" s="174" t="s">
        <v>127</v>
      </c>
      <c r="E4" s="174" t="s">
        <v>137</v>
      </c>
      <c r="F4" s="175" t="s">
        <v>154</v>
      </c>
      <c r="G4" s="175" t="s">
        <v>305</v>
      </c>
      <c r="H4" s="175">
        <v>4</v>
      </c>
      <c r="I4" s="174" t="s">
        <v>162</v>
      </c>
      <c r="J4" s="174" t="s">
        <v>192</v>
      </c>
      <c r="K4" s="175">
        <v>21</v>
      </c>
      <c r="L4" s="175" t="s">
        <v>158</v>
      </c>
      <c r="M4" s="175" t="s">
        <v>12</v>
      </c>
      <c r="N4" s="176">
        <v>45099</v>
      </c>
      <c r="O4" s="176">
        <v>45092</v>
      </c>
      <c r="P4" s="176">
        <v>45092</v>
      </c>
      <c r="Q4" s="175" t="s">
        <v>97</v>
      </c>
    </row>
    <row r="5" spans="1:17" ht="26.25" customHeight="1">
      <c r="A5" s="174">
        <v>4</v>
      </c>
      <c r="B5" s="174" t="s">
        <v>271</v>
      </c>
      <c r="C5" s="174" t="s">
        <v>293</v>
      </c>
      <c r="D5" s="174" t="s">
        <v>127</v>
      </c>
      <c r="E5" s="174" t="s">
        <v>137</v>
      </c>
      <c r="F5" s="175" t="s">
        <v>154</v>
      </c>
      <c r="G5" s="175" t="s">
        <v>306</v>
      </c>
      <c r="H5" s="175">
        <v>4</v>
      </c>
      <c r="I5" s="174" t="s">
        <v>162</v>
      </c>
      <c r="J5" s="174" t="s">
        <v>192</v>
      </c>
      <c r="K5" s="175">
        <v>45</v>
      </c>
      <c r="L5" s="175" t="s">
        <v>158</v>
      </c>
      <c r="M5" s="175" t="s">
        <v>12</v>
      </c>
      <c r="N5" s="176">
        <v>45097</v>
      </c>
      <c r="O5" s="176">
        <v>45092</v>
      </c>
      <c r="P5" s="176">
        <v>45092</v>
      </c>
      <c r="Q5" s="175" t="s">
        <v>97</v>
      </c>
    </row>
    <row r="6" spans="1:17" ht="26.25" customHeight="1">
      <c r="A6" s="174">
        <v>5</v>
      </c>
      <c r="B6" s="174" t="s">
        <v>272</v>
      </c>
      <c r="C6" s="174" t="s">
        <v>67</v>
      </c>
      <c r="D6" s="174" t="s">
        <v>167</v>
      </c>
      <c r="E6" s="174" t="s">
        <v>297</v>
      </c>
      <c r="F6" s="175" t="s">
        <v>154</v>
      </c>
      <c r="G6" s="175" t="s">
        <v>307</v>
      </c>
      <c r="H6" s="175">
        <v>15</v>
      </c>
      <c r="I6" s="174" t="s">
        <v>162</v>
      </c>
      <c r="J6" s="174" t="s">
        <v>195</v>
      </c>
      <c r="K6" s="175">
        <v>3</v>
      </c>
      <c r="L6" s="175" t="s">
        <v>158</v>
      </c>
      <c r="M6" s="175" t="s">
        <v>12</v>
      </c>
      <c r="N6" s="176">
        <v>45098</v>
      </c>
      <c r="O6" s="176">
        <v>45098</v>
      </c>
      <c r="P6" s="176">
        <v>45103</v>
      </c>
      <c r="Q6" s="175" t="s">
        <v>106</v>
      </c>
    </row>
    <row r="7" spans="1:17" ht="26.25" customHeight="1">
      <c r="A7" s="174">
        <v>6</v>
      </c>
      <c r="B7" s="174" t="s">
        <v>273</v>
      </c>
      <c r="C7" s="174" t="s">
        <v>67</v>
      </c>
      <c r="D7" s="174" t="s">
        <v>127</v>
      </c>
      <c r="E7" s="174" t="s">
        <v>196</v>
      </c>
      <c r="F7" s="175" t="s">
        <v>154</v>
      </c>
      <c r="G7" s="175" t="s">
        <v>170</v>
      </c>
      <c r="H7" s="175">
        <v>15</v>
      </c>
      <c r="I7" s="174" t="s">
        <v>156</v>
      </c>
      <c r="J7" s="174" t="s">
        <v>197</v>
      </c>
      <c r="K7" s="175">
        <v>64</v>
      </c>
      <c r="L7" s="175" t="s">
        <v>158</v>
      </c>
      <c r="M7" s="175" t="s">
        <v>12</v>
      </c>
      <c r="N7" s="176">
        <v>45100</v>
      </c>
      <c r="O7" s="176">
        <v>45089</v>
      </c>
      <c r="P7" s="176">
        <v>45090</v>
      </c>
      <c r="Q7" s="175" t="s">
        <v>106</v>
      </c>
    </row>
    <row r="8" spans="1:17" ht="26.25" customHeight="1">
      <c r="A8" s="174">
        <v>7</v>
      </c>
      <c r="B8" s="174" t="s">
        <v>274</v>
      </c>
      <c r="C8" s="174" t="s">
        <v>67</v>
      </c>
      <c r="D8" s="174" t="s">
        <v>127</v>
      </c>
      <c r="E8" s="174" t="s">
        <v>298</v>
      </c>
      <c r="F8" s="175" t="s">
        <v>154</v>
      </c>
      <c r="G8" s="175" t="s">
        <v>308</v>
      </c>
      <c r="H8" s="175">
        <v>15</v>
      </c>
      <c r="I8" s="174" t="s">
        <v>162</v>
      </c>
      <c r="J8" s="174" t="s">
        <v>192</v>
      </c>
      <c r="K8" s="175">
        <v>26</v>
      </c>
      <c r="L8" s="175" t="s">
        <v>158</v>
      </c>
      <c r="M8" s="175" t="s">
        <v>12</v>
      </c>
      <c r="N8" s="176">
        <v>45099</v>
      </c>
      <c r="O8" s="176">
        <v>45099</v>
      </c>
      <c r="P8" s="176">
        <v>45100</v>
      </c>
      <c r="Q8" s="175" t="s">
        <v>106</v>
      </c>
    </row>
    <row r="9" spans="1:17" ht="26.25" customHeight="1">
      <c r="A9" s="174">
        <v>8</v>
      </c>
      <c r="B9" s="174" t="s">
        <v>275</v>
      </c>
      <c r="C9" s="174" t="s">
        <v>67</v>
      </c>
      <c r="D9" s="174" t="s">
        <v>127</v>
      </c>
      <c r="E9" s="174" t="s">
        <v>298</v>
      </c>
      <c r="F9" s="175" t="s">
        <v>154</v>
      </c>
      <c r="G9" s="175" t="s">
        <v>170</v>
      </c>
      <c r="H9" s="175">
        <v>15</v>
      </c>
      <c r="I9" s="174" t="s">
        <v>162</v>
      </c>
      <c r="J9" s="174" t="s">
        <v>171</v>
      </c>
      <c r="K9" s="175">
        <v>35</v>
      </c>
      <c r="L9" s="175" t="s">
        <v>158</v>
      </c>
      <c r="M9" s="175" t="s">
        <v>12</v>
      </c>
      <c r="N9" s="176">
        <v>45092</v>
      </c>
      <c r="O9" s="176">
        <v>45092</v>
      </c>
      <c r="P9" s="176">
        <v>45093</v>
      </c>
      <c r="Q9" s="175" t="s">
        <v>106</v>
      </c>
    </row>
    <row r="10" spans="1:17" ht="26.25" customHeight="1">
      <c r="A10" s="174">
        <v>9</v>
      </c>
      <c r="B10" s="174" t="s">
        <v>276</v>
      </c>
      <c r="C10" s="174" t="s">
        <v>69</v>
      </c>
      <c r="D10" s="174" t="s">
        <v>167</v>
      </c>
      <c r="E10" s="174" t="s">
        <v>219</v>
      </c>
      <c r="F10" s="175" t="s">
        <v>154</v>
      </c>
      <c r="G10" s="175" t="s">
        <v>309</v>
      </c>
      <c r="H10" s="175">
        <v>18</v>
      </c>
      <c r="I10" s="174" t="s">
        <v>162</v>
      </c>
      <c r="J10" s="174" t="s">
        <v>171</v>
      </c>
      <c r="K10" s="175">
        <v>22</v>
      </c>
      <c r="L10" s="175" t="s">
        <v>158</v>
      </c>
      <c r="M10" s="175" t="s">
        <v>12</v>
      </c>
      <c r="N10" s="176">
        <v>45092</v>
      </c>
      <c r="O10" s="176">
        <v>45092</v>
      </c>
      <c r="P10" s="176">
        <v>45096</v>
      </c>
      <c r="Q10" s="175" t="s">
        <v>106</v>
      </c>
    </row>
    <row r="11" spans="1:17" ht="26.25" customHeight="1">
      <c r="A11" s="174">
        <v>10</v>
      </c>
      <c r="B11" s="174" t="s">
        <v>277</v>
      </c>
      <c r="C11" s="174" t="s">
        <v>293</v>
      </c>
      <c r="D11" s="174" t="s">
        <v>127</v>
      </c>
      <c r="E11" s="174" t="s">
        <v>137</v>
      </c>
      <c r="F11" s="175" t="s">
        <v>154</v>
      </c>
      <c r="G11" s="175" t="s">
        <v>306</v>
      </c>
      <c r="H11" s="175">
        <v>4</v>
      </c>
      <c r="I11" s="174" t="s">
        <v>156</v>
      </c>
      <c r="J11" s="174" t="s">
        <v>171</v>
      </c>
      <c r="K11" s="175">
        <v>125</v>
      </c>
      <c r="L11" s="175" t="s">
        <v>158</v>
      </c>
      <c r="M11" s="175" t="s">
        <v>12</v>
      </c>
      <c r="N11" s="176">
        <v>45099</v>
      </c>
      <c r="O11" s="176">
        <v>45084</v>
      </c>
      <c r="P11" s="176">
        <v>45084</v>
      </c>
      <c r="Q11" s="175" t="s">
        <v>97</v>
      </c>
    </row>
    <row r="12" spans="1:17" ht="26.25" customHeight="1">
      <c r="A12" s="174">
        <v>11</v>
      </c>
      <c r="B12" s="174" t="s">
        <v>278</v>
      </c>
      <c r="C12" s="174" t="s">
        <v>293</v>
      </c>
      <c r="D12" s="174" t="s">
        <v>127</v>
      </c>
      <c r="E12" s="174" t="s">
        <v>299</v>
      </c>
      <c r="F12" s="175" t="s">
        <v>30</v>
      </c>
      <c r="G12" s="175" t="s">
        <v>155</v>
      </c>
      <c r="H12" s="175">
        <v>4</v>
      </c>
      <c r="I12" s="174" t="s">
        <v>165</v>
      </c>
      <c r="J12" s="174" t="s">
        <v>161</v>
      </c>
      <c r="K12" s="175">
        <v>21</v>
      </c>
      <c r="L12" s="175" t="s">
        <v>158</v>
      </c>
      <c r="M12" s="175" t="s">
        <v>12</v>
      </c>
      <c r="N12" s="176">
        <v>45099</v>
      </c>
      <c r="O12" s="176">
        <v>45098</v>
      </c>
      <c r="P12" s="176">
        <v>45099</v>
      </c>
      <c r="Q12" s="175" t="s">
        <v>97</v>
      </c>
    </row>
    <row r="13" spans="1:17" ht="26.25" customHeight="1">
      <c r="A13" s="174">
        <v>12</v>
      </c>
      <c r="B13" s="174" t="s">
        <v>279</v>
      </c>
      <c r="C13" s="174" t="s">
        <v>294</v>
      </c>
      <c r="D13" s="174" t="s">
        <v>127</v>
      </c>
      <c r="E13" s="174" t="s">
        <v>190</v>
      </c>
      <c r="F13" s="175" t="s">
        <v>154</v>
      </c>
      <c r="G13" s="175" t="s">
        <v>214</v>
      </c>
      <c r="H13" s="175">
        <v>4</v>
      </c>
      <c r="I13" s="174" t="s">
        <v>156</v>
      </c>
      <c r="J13" s="174" t="s">
        <v>172</v>
      </c>
      <c r="K13" s="175">
        <v>1</v>
      </c>
      <c r="L13" s="175" t="s">
        <v>158</v>
      </c>
      <c r="M13" s="175" t="s">
        <v>12</v>
      </c>
      <c r="N13" s="176">
        <v>45085</v>
      </c>
      <c r="O13" s="176">
        <v>45085</v>
      </c>
      <c r="P13" s="176">
        <v>45085</v>
      </c>
      <c r="Q13" s="175" t="s">
        <v>93</v>
      </c>
    </row>
    <row r="14" spans="1:17" ht="26.25" customHeight="1">
      <c r="A14" s="174">
        <v>13</v>
      </c>
      <c r="B14" s="174" t="s">
        <v>280</v>
      </c>
      <c r="C14" s="174" t="s">
        <v>295</v>
      </c>
      <c r="D14" s="174" t="s">
        <v>127</v>
      </c>
      <c r="E14" s="174" t="s">
        <v>190</v>
      </c>
      <c r="F14" s="175" t="s">
        <v>154</v>
      </c>
      <c r="G14" s="175" t="s">
        <v>160</v>
      </c>
      <c r="H14" s="175">
        <v>5</v>
      </c>
      <c r="I14" s="174" t="s">
        <v>156</v>
      </c>
      <c r="J14" s="174" t="s">
        <v>166</v>
      </c>
      <c r="K14" s="175">
        <v>38</v>
      </c>
      <c r="L14" s="175" t="s">
        <v>158</v>
      </c>
      <c r="M14" s="175" t="s">
        <v>12</v>
      </c>
      <c r="N14" s="176">
        <v>45091</v>
      </c>
      <c r="O14" s="176">
        <v>45091</v>
      </c>
      <c r="P14" s="176">
        <v>45091</v>
      </c>
      <c r="Q14" s="175" t="s">
        <v>93</v>
      </c>
    </row>
    <row r="15" spans="1:17" ht="26.25" customHeight="1">
      <c r="A15" s="174">
        <v>14</v>
      </c>
      <c r="B15" s="174" t="s">
        <v>281</v>
      </c>
      <c r="C15" s="174" t="s">
        <v>67</v>
      </c>
      <c r="D15" s="174" t="s">
        <v>127</v>
      </c>
      <c r="E15" s="174" t="s">
        <v>300</v>
      </c>
      <c r="F15" s="175" t="s">
        <v>154</v>
      </c>
      <c r="G15" s="175" t="s">
        <v>310</v>
      </c>
      <c r="H15" s="175">
        <v>15</v>
      </c>
      <c r="I15" s="174" t="s">
        <v>156</v>
      </c>
      <c r="J15" s="174" t="s">
        <v>161</v>
      </c>
      <c r="K15" s="175">
        <v>35</v>
      </c>
      <c r="L15" s="175" t="s">
        <v>158</v>
      </c>
      <c r="M15" s="175" t="s">
        <v>12</v>
      </c>
      <c r="N15" s="176">
        <v>45085</v>
      </c>
      <c r="O15" s="176">
        <v>45089</v>
      </c>
      <c r="P15" s="176">
        <v>45096</v>
      </c>
      <c r="Q15" s="175" t="s">
        <v>106</v>
      </c>
    </row>
    <row r="16" spans="1:17" ht="26.25" customHeight="1">
      <c r="A16" s="174">
        <v>15</v>
      </c>
      <c r="B16" s="174" t="s">
        <v>282</v>
      </c>
      <c r="C16" s="174" t="s">
        <v>113</v>
      </c>
      <c r="D16" s="174" t="s">
        <v>127</v>
      </c>
      <c r="E16" s="174" t="s">
        <v>206</v>
      </c>
      <c r="F16" s="175" t="s">
        <v>30</v>
      </c>
      <c r="G16" s="175" t="s">
        <v>311</v>
      </c>
      <c r="H16" s="175">
        <v>12</v>
      </c>
      <c r="I16" s="174" t="s">
        <v>165</v>
      </c>
      <c r="J16" s="174" t="s">
        <v>176</v>
      </c>
      <c r="K16" s="175">
        <v>38</v>
      </c>
      <c r="L16" s="175" t="s">
        <v>158</v>
      </c>
      <c r="M16" s="175" t="s">
        <v>12</v>
      </c>
      <c r="N16" s="176">
        <v>45082</v>
      </c>
      <c r="O16" s="176">
        <v>45083</v>
      </c>
      <c r="P16" s="176">
        <v>45103</v>
      </c>
      <c r="Q16" s="175" t="s">
        <v>106</v>
      </c>
    </row>
    <row r="17" spans="1:17" ht="26.25" customHeight="1">
      <c r="A17" s="174">
        <v>16</v>
      </c>
      <c r="B17" s="174" t="s">
        <v>283</v>
      </c>
      <c r="C17" s="174" t="s">
        <v>108</v>
      </c>
      <c r="D17" s="174" t="s">
        <v>167</v>
      </c>
      <c r="E17" s="174"/>
      <c r="F17" s="175" t="s">
        <v>154</v>
      </c>
      <c r="G17" s="175" t="s">
        <v>308</v>
      </c>
      <c r="H17" s="175">
        <v>8</v>
      </c>
      <c r="I17" s="174" t="s">
        <v>162</v>
      </c>
      <c r="J17" s="174" t="s">
        <v>192</v>
      </c>
      <c r="K17" s="175">
        <v>20</v>
      </c>
      <c r="L17" s="175" t="s">
        <v>158</v>
      </c>
      <c r="M17" s="175" t="s">
        <v>12</v>
      </c>
      <c r="N17" s="176">
        <v>45097</v>
      </c>
      <c r="O17" s="176">
        <v>45097</v>
      </c>
      <c r="P17" s="176">
        <v>45098</v>
      </c>
      <c r="Q17" s="175" t="s">
        <v>106</v>
      </c>
    </row>
    <row r="18" spans="1:17" ht="26.25" customHeight="1">
      <c r="A18" s="174">
        <v>17</v>
      </c>
      <c r="B18" s="174" t="s">
        <v>177</v>
      </c>
      <c r="C18" s="174" t="s">
        <v>72</v>
      </c>
      <c r="D18" s="174" t="s">
        <v>127</v>
      </c>
      <c r="E18" s="174" t="s">
        <v>190</v>
      </c>
      <c r="F18" s="175" t="s">
        <v>154</v>
      </c>
      <c r="G18" s="175" t="s">
        <v>160</v>
      </c>
      <c r="H18" s="175">
        <v>3</v>
      </c>
      <c r="I18" s="174" t="s">
        <v>162</v>
      </c>
      <c r="J18" s="174" t="s">
        <v>171</v>
      </c>
      <c r="K18" s="175">
        <v>23</v>
      </c>
      <c r="L18" s="175" t="s">
        <v>158</v>
      </c>
      <c r="M18" s="175" t="s">
        <v>11</v>
      </c>
      <c r="N18" s="176">
        <v>45070</v>
      </c>
      <c r="O18" s="176">
        <v>45069</v>
      </c>
      <c r="P18" s="176">
        <v>45069</v>
      </c>
      <c r="Q18" s="175" t="s">
        <v>93</v>
      </c>
    </row>
    <row r="19" spans="1:17" ht="26.25" customHeight="1">
      <c r="A19" s="174">
        <v>18</v>
      </c>
      <c r="B19" s="174" t="s">
        <v>284</v>
      </c>
      <c r="C19" s="174" t="s">
        <v>74</v>
      </c>
      <c r="D19" s="174" t="s">
        <v>167</v>
      </c>
      <c r="E19" s="174"/>
      <c r="F19" s="175" t="s">
        <v>154</v>
      </c>
      <c r="G19" s="175" t="s">
        <v>202</v>
      </c>
      <c r="H19" s="175">
        <v>8</v>
      </c>
      <c r="I19" s="174" t="s">
        <v>162</v>
      </c>
      <c r="J19" s="174" t="s">
        <v>203</v>
      </c>
      <c r="K19" s="175">
        <v>28</v>
      </c>
      <c r="L19" s="175" t="s">
        <v>158</v>
      </c>
      <c r="M19" s="175" t="s">
        <v>12</v>
      </c>
      <c r="N19" s="176">
        <v>45097</v>
      </c>
      <c r="O19" s="176">
        <v>45097</v>
      </c>
      <c r="P19" s="176">
        <v>45099</v>
      </c>
      <c r="Q19" s="175" t="s">
        <v>106</v>
      </c>
    </row>
    <row r="20" spans="1:17" ht="26.25" customHeight="1">
      <c r="A20" s="174">
        <v>19</v>
      </c>
      <c r="B20" s="174" t="s">
        <v>285</v>
      </c>
      <c r="C20" s="174" t="s">
        <v>69</v>
      </c>
      <c r="D20" s="174" t="s">
        <v>127</v>
      </c>
      <c r="E20" s="174" t="s">
        <v>242</v>
      </c>
      <c r="F20" s="175" t="s">
        <v>154</v>
      </c>
      <c r="G20" s="175" t="s">
        <v>210</v>
      </c>
      <c r="H20" s="175">
        <v>18</v>
      </c>
      <c r="I20" s="174" t="s">
        <v>162</v>
      </c>
      <c r="J20" s="174" t="s">
        <v>171</v>
      </c>
      <c r="K20" s="175">
        <v>5</v>
      </c>
      <c r="L20" s="175" t="s">
        <v>158</v>
      </c>
      <c r="M20" s="175" t="s">
        <v>12</v>
      </c>
      <c r="N20" s="176">
        <v>45080</v>
      </c>
      <c r="O20" s="176">
        <v>45080</v>
      </c>
      <c r="P20" s="176">
        <v>45084</v>
      </c>
      <c r="Q20" s="175" t="s">
        <v>106</v>
      </c>
    </row>
    <row r="21" spans="1:17" ht="26.25" customHeight="1">
      <c r="A21" s="174">
        <v>20</v>
      </c>
      <c r="B21" s="174" t="s">
        <v>178</v>
      </c>
      <c r="C21" s="174" t="s">
        <v>72</v>
      </c>
      <c r="D21" s="174" t="s">
        <v>127</v>
      </c>
      <c r="E21" s="174" t="s">
        <v>190</v>
      </c>
      <c r="F21" s="175" t="s">
        <v>154</v>
      </c>
      <c r="G21" s="175" t="s">
        <v>160</v>
      </c>
      <c r="H21" s="175">
        <v>3</v>
      </c>
      <c r="I21" s="174" t="s">
        <v>162</v>
      </c>
      <c r="J21" s="174" t="s">
        <v>194</v>
      </c>
      <c r="K21" s="175">
        <v>22</v>
      </c>
      <c r="L21" s="175" t="s">
        <v>158</v>
      </c>
      <c r="M21" s="175" t="s">
        <v>11</v>
      </c>
      <c r="N21" s="176">
        <v>45063</v>
      </c>
      <c r="O21" s="176">
        <v>45063</v>
      </c>
      <c r="P21" s="176">
        <v>45063</v>
      </c>
      <c r="Q21" s="175" t="s">
        <v>93</v>
      </c>
    </row>
    <row r="22" spans="1:17" ht="26.25" customHeight="1">
      <c r="A22" s="174">
        <v>21</v>
      </c>
      <c r="B22" s="174" t="s">
        <v>179</v>
      </c>
      <c r="C22" s="174" t="s">
        <v>72</v>
      </c>
      <c r="D22" s="174" t="s">
        <v>127</v>
      </c>
      <c r="E22" s="174" t="s">
        <v>190</v>
      </c>
      <c r="F22" s="175" t="s">
        <v>154</v>
      </c>
      <c r="G22" s="175" t="s">
        <v>160</v>
      </c>
      <c r="H22" s="175">
        <v>3</v>
      </c>
      <c r="I22" s="174" t="s">
        <v>162</v>
      </c>
      <c r="J22" s="174" t="s">
        <v>195</v>
      </c>
      <c r="K22" s="175">
        <v>44</v>
      </c>
      <c r="L22" s="175" t="s">
        <v>158</v>
      </c>
      <c r="M22" s="175" t="s">
        <v>11</v>
      </c>
      <c r="N22" s="176">
        <v>45062</v>
      </c>
      <c r="O22" s="176">
        <v>45057</v>
      </c>
      <c r="P22" s="176">
        <v>45057</v>
      </c>
      <c r="Q22" s="175" t="s">
        <v>93</v>
      </c>
    </row>
    <row r="23" spans="1:17" ht="26.25" customHeight="1">
      <c r="A23" s="174">
        <v>22</v>
      </c>
      <c r="B23" s="174" t="s">
        <v>286</v>
      </c>
      <c r="C23" s="174" t="s">
        <v>296</v>
      </c>
      <c r="D23" s="174" t="s">
        <v>217</v>
      </c>
      <c r="E23" s="174" t="s">
        <v>190</v>
      </c>
      <c r="F23" s="175" t="s">
        <v>154</v>
      </c>
      <c r="G23" s="175" t="s">
        <v>164</v>
      </c>
      <c r="H23" s="175">
        <v>2</v>
      </c>
      <c r="I23" s="174" t="s">
        <v>156</v>
      </c>
      <c r="J23" s="174" t="s">
        <v>157</v>
      </c>
      <c r="K23" s="175">
        <v>53</v>
      </c>
      <c r="L23" s="175" t="s">
        <v>158</v>
      </c>
      <c r="M23" s="175" t="s">
        <v>12</v>
      </c>
      <c r="N23" s="176">
        <v>45099</v>
      </c>
      <c r="O23" s="176">
        <v>45099</v>
      </c>
      <c r="P23" s="176">
        <v>45099</v>
      </c>
      <c r="Q23" s="175" t="s">
        <v>80</v>
      </c>
    </row>
    <row r="24" spans="1:17" ht="26.25" customHeight="1">
      <c r="A24" s="174">
        <v>23</v>
      </c>
      <c r="B24" s="174" t="s">
        <v>180</v>
      </c>
      <c r="C24" s="174" t="s">
        <v>186</v>
      </c>
      <c r="D24" s="174" t="s">
        <v>127</v>
      </c>
      <c r="E24" s="174" t="s">
        <v>190</v>
      </c>
      <c r="F24" s="175" t="s">
        <v>30</v>
      </c>
      <c r="G24" s="175" t="s">
        <v>199</v>
      </c>
      <c r="H24" s="175">
        <v>2</v>
      </c>
      <c r="I24" s="174" t="s">
        <v>165</v>
      </c>
      <c r="J24" s="174" t="s">
        <v>166</v>
      </c>
      <c r="K24" s="175">
        <v>37</v>
      </c>
      <c r="L24" s="175" t="s">
        <v>158</v>
      </c>
      <c r="M24" s="175" t="s">
        <v>9</v>
      </c>
      <c r="N24" s="176">
        <v>45074</v>
      </c>
      <c r="O24" s="176">
        <v>45015</v>
      </c>
      <c r="P24" s="176">
        <v>45015</v>
      </c>
      <c r="Q24" s="175" t="s">
        <v>93</v>
      </c>
    </row>
    <row r="25" spans="1:17" ht="26.25" customHeight="1">
      <c r="A25" s="174">
        <v>24</v>
      </c>
      <c r="B25" s="174" t="s">
        <v>287</v>
      </c>
      <c r="C25" s="174" t="s">
        <v>189</v>
      </c>
      <c r="D25" s="174" t="s">
        <v>167</v>
      </c>
      <c r="E25" s="174" t="s">
        <v>301</v>
      </c>
      <c r="F25" s="175" t="s">
        <v>154</v>
      </c>
      <c r="G25" s="175" t="s">
        <v>202</v>
      </c>
      <c r="H25" s="175">
        <v>2</v>
      </c>
      <c r="I25" s="174" t="s">
        <v>162</v>
      </c>
      <c r="J25" s="174" t="s">
        <v>203</v>
      </c>
      <c r="K25" s="175">
        <v>16</v>
      </c>
      <c r="L25" s="175" t="s">
        <v>158</v>
      </c>
      <c r="M25" s="175" t="s">
        <v>12</v>
      </c>
      <c r="N25" s="176">
        <v>45098</v>
      </c>
      <c r="O25" s="176">
        <v>45098</v>
      </c>
      <c r="P25" s="176">
        <v>45098</v>
      </c>
      <c r="Q25" s="175" t="s">
        <v>93</v>
      </c>
    </row>
    <row r="26" spans="1:17" ht="26.25" customHeight="1">
      <c r="A26" s="174">
        <v>25</v>
      </c>
      <c r="B26" s="174" t="s">
        <v>181</v>
      </c>
      <c r="C26" s="174" t="s">
        <v>67</v>
      </c>
      <c r="D26" s="174" t="s">
        <v>127</v>
      </c>
      <c r="E26" s="174" t="s">
        <v>190</v>
      </c>
      <c r="F26" s="175" t="s">
        <v>154</v>
      </c>
      <c r="G26" s="175" t="s">
        <v>204</v>
      </c>
      <c r="H26" s="175">
        <v>15</v>
      </c>
      <c r="I26" s="174" t="s">
        <v>162</v>
      </c>
      <c r="J26" s="174" t="s">
        <v>195</v>
      </c>
      <c r="K26" s="175">
        <v>18</v>
      </c>
      <c r="L26" s="175" t="s">
        <v>158</v>
      </c>
      <c r="M26" s="175" t="s">
        <v>11</v>
      </c>
      <c r="N26" s="176">
        <v>45070</v>
      </c>
      <c r="O26" s="176">
        <v>45070</v>
      </c>
      <c r="P26" s="176">
        <v>45072</v>
      </c>
      <c r="Q26" s="175" t="s">
        <v>106</v>
      </c>
    </row>
    <row r="27" spans="1:17" ht="26.25" customHeight="1">
      <c r="A27" s="174">
        <v>26</v>
      </c>
      <c r="B27" s="174" t="s">
        <v>182</v>
      </c>
      <c r="C27" s="174" t="s">
        <v>66</v>
      </c>
      <c r="D27" s="174" t="s">
        <v>127</v>
      </c>
      <c r="E27" s="174" t="s">
        <v>190</v>
      </c>
      <c r="F27" s="175" t="s">
        <v>154</v>
      </c>
      <c r="G27" s="175" t="s">
        <v>164</v>
      </c>
      <c r="H27" s="175">
        <v>2</v>
      </c>
      <c r="I27" s="174" t="s">
        <v>162</v>
      </c>
      <c r="J27" s="174" t="s">
        <v>171</v>
      </c>
      <c r="K27" s="175">
        <v>17</v>
      </c>
      <c r="L27" s="175" t="s">
        <v>158</v>
      </c>
      <c r="M27" s="175" t="s">
        <v>7</v>
      </c>
      <c r="N27" s="176">
        <v>44950</v>
      </c>
      <c r="O27" s="176">
        <v>44950</v>
      </c>
      <c r="P27" s="176">
        <v>44950</v>
      </c>
      <c r="Q27" s="175" t="s">
        <v>205</v>
      </c>
    </row>
    <row r="28" spans="1:17" ht="26.25" customHeight="1">
      <c r="A28" s="174">
        <v>27</v>
      </c>
      <c r="B28" s="174" t="s">
        <v>183</v>
      </c>
      <c r="C28" s="174" t="s">
        <v>188</v>
      </c>
      <c r="D28" s="174" t="s">
        <v>167</v>
      </c>
      <c r="E28" s="174" t="s">
        <v>190</v>
      </c>
      <c r="F28" s="175" t="s">
        <v>154</v>
      </c>
      <c r="G28" s="175" t="s">
        <v>168</v>
      </c>
      <c r="H28" s="175">
        <v>16</v>
      </c>
      <c r="I28" s="174" t="s">
        <v>162</v>
      </c>
      <c r="J28" s="174" t="s">
        <v>169</v>
      </c>
      <c r="K28" s="175">
        <v>15</v>
      </c>
      <c r="L28" s="175" t="s">
        <v>158</v>
      </c>
      <c r="M28" s="175" t="s">
        <v>11</v>
      </c>
      <c r="N28" s="176">
        <v>45057</v>
      </c>
      <c r="O28" s="176">
        <v>45057</v>
      </c>
      <c r="P28" s="176">
        <v>45058</v>
      </c>
      <c r="Q28" s="175" t="s">
        <v>106</v>
      </c>
    </row>
    <row r="29" spans="1:17" ht="26.25" customHeight="1">
      <c r="A29" s="174">
        <v>28</v>
      </c>
      <c r="B29" s="174" t="s">
        <v>173</v>
      </c>
      <c r="C29" s="174" t="s">
        <v>74</v>
      </c>
      <c r="D29" s="174" t="s">
        <v>127</v>
      </c>
      <c r="E29" s="174" t="s">
        <v>174</v>
      </c>
      <c r="F29" s="175" t="s">
        <v>154</v>
      </c>
      <c r="G29" s="175" t="s">
        <v>175</v>
      </c>
      <c r="H29" s="175">
        <v>8</v>
      </c>
      <c r="I29" s="174" t="s">
        <v>156</v>
      </c>
      <c r="J29" s="174" t="s">
        <v>176</v>
      </c>
      <c r="K29" s="175">
        <v>12</v>
      </c>
      <c r="L29" s="175" t="s">
        <v>158</v>
      </c>
      <c r="M29" s="175" t="s">
        <v>10</v>
      </c>
      <c r="N29" s="176">
        <v>45037</v>
      </c>
      <c r="O29" s="176">
        <v>45041</v>
      </c>
      <c r="P29" s="176">
        <v>45043</v>
      </c>
      <c r="Q29" s="175" t="s">
        <v>106</v>
      </c>
    </row>
    <row r="30" spans="1:17" ht="26.25" customHeight="1">
      <c r="A30" s="174">
        <v>29</v>
      </c>
      <c r="B30" s="174" t="s">
        <v>288</v>
      </c>
      <c r="C30" s="174" t="s">
        <v>67</v>
      </c>
      <c r="D30" s="174" t="s">
        <v>127</v>
      </c>
      <c r="E30" s="174" t="s">
        <v>190</v>
      </c>
      <c r="F30" s="175" t="s">
        <v>30</v>
      </c>
      <c r="G30" s="175" t="s">
        <v>312</v>
      </c>
      <c r="H30" s="175">
        <v>15</v>
      </c>
      <c r="I30" s="174" t="s">
        <v>165</v>
      </c>
      <c r="J30" s="174" t="s">
        <v>159</v>
      </c>
      <c r="K30" s="175">
        <v>50</v>
      </c>
      <c r="L30" s="175" t="s">
        <v>158</v>
      </c>
      <c r="M30" s="175" t="s">
        <v>11</v>
      </c>
      <c r="N30" s="176">
        <v>45055</v>
      </c>
      <c r="O30" s="176">
        <v>45062</v>
      </c>
      <c r="P30" s="176">
        <v>45076</v>
      </c>
      <c r="Q30" s="175" t="s">
        <v>106</v>
      </c>
    </row>
    <row r="31" spans="1:17" ht="26.25" customHeight="1">
      <c r="A31" s="174">
        <v>30</v>
      </c>
      <c r="B31" s="174" t="s">
        <v>289</v>
      </c>
      <c r="C31" s="174" t="s">
        <v>67</v>
      </c>
      <c r="D31" s="174" t="s">
        <v>127</v>
      </c>
      <c r="E31" s="174" t="s">
        <v>302</v>
      </c>
      <c r="F31" s="175" t="s">
        <v>154</v>
      </c>
      <c r="G31" s="175" t="s">
        <v>313</v>
      </c>
      <c r="H31" s="175">
        <v>15</v>
      </c>
      <c r="I31" s="174" t="s">
        <v>156</v>
      </c>
      <c r="J31" s="174" t="s">
        <v>315</v>
      </c>
      <c r="K31" s="175">
        <v>11</v>
      </c>
      <c r="L31" s="175" t="s">
        <v>158</v>
      </c>
      <c r="M31" s="175" t="s">
        <v>12</v>
      </c>
      <c r="N31" s="176">
        <v>45093</v>
      </c>
      <c r="O31" s="176">
        <v>45091</v>
      </c>
      <c r="P31" s="176">
        <v>45100</v>
      </c>
      <c r="Q31" s="175" t="s">
        <v>106</v>
      </c>
    </row>
    <row r="32" spans="1:17" ht="26.25" customHeight="1">
      <c r="A32" s="174">
        <v>31</v>
      </c>
      <c r="B32" s="174" t="s">
        <v>184</v>
      </c>
      <c r="C32" s="174" t="s">
        <v>189</v>
      </c>
      <c r="D32" s="174" t="s">
        <v>127</v>
      </c>
      <c r="E32" s="174" t="s">
        <v>132</v>
      </c>
      <c r="F32" s="175" t="s">
        <v>30</v>
      </c>
      <c r="G32" s="175" t="s">
        <v>211</v>
      </c>
      <c r="H32" s="175">
        <v>2</v>
      </c>
      <c r="I32" s="174" t="s">
        <v>165</v>
      </c>
      <c r="J32" s="174" t="s">
        <v>176</v>
      </c>
      <c r="K32" s="175">
        <v>95</v>
      </c>
      <c r="L32" s="175" t="s">
        <v>158</v>
      </c>
      <c r="M32" s="175" t="s">
        <v>11</v>
      </c>
      <c r="N32" s="176">
        <v>45100</v>
      </c>
      <c r="O32" s="176">
        <v>45072</v>
      </c>
      <c r="P32" s="176">
        <v>45072</v>
      </c>
      <c r="Q32" s="175" t="s">
        <v>93</v>
      </c>
    </row>
    <row r="33" spans="1:17" ht="26.25" customHeight="1">
      <c r="A33" s="174">
        <v>32</v>
      </c>
      <c r="B33" s="174" t="s">
        <v>290</v>
      </c>
      <c r="C33" s="174" t="s">
        <v>189</v>
      </c>
      <c r="D33" s="174" t="s">
        <v>127</v>
      </c>
      <c r="E33" s="174" t="s">
        <v>303</v>
      </c>
      <c r="F33" s="175" t="s">
        <v>30</v>
      </c>
      <c r="G33" s="175" t="s">
        <v>164</v>
      </c>
      <c r="H33" s="175">
        <v>2</v>
      </c>
      <c r="I33" s="174" t="s">
        <v>165</v>
      </c>
      <c r="J33" s="174" t="s">
        <v>176</v>
      </c>
      <c r="K33" s="175">
        <v>8</v>
      </c>
      <c r="L33" s="175" t="s">
        <v>158</v>
      </c>
      <c r="M33" s="175" t="s">
        <v>12</v>
      </c>
      <c r="N33" s="176">
        <v>45071</v>
      </c>
      <c r="O33" s="176">
        <v>45078</v>
      </c>
      <c r="P33" s="176">
        <v>45078</v>
      </c>
      <c r="Q33" s="175" t="s">
        <v>93</v>
      </c>
    </row>
    <row r="34" spans="1:17" ht="26.25" customHeight="1">
      <c r="A34" s="174">
        <v>33</v>
      </c>
      <c r="B34" s="174" t="s">
        <v>291</v>
      </c>
      <c r="C34" s="174" t="s">
        <v>67</v>
      </c>
      <c r="D34" s="174" t="s">
        <v>127</v>
      </c>
      <c r="E34" s="174" t="s">
        <v>213</v>
      </c>
      <c r="F34" s="175" t="s">
        <v>154</v>
      </c>
      <c r="G34" s="175" t="s">
        <v>314</v>
      </c>
      <c r="H34" s="175">
        <v>15</v>
      </c>
      <c r="I34" s="174" t="s">
        <v>156</v>
      </c>
      <c r="J34" s="174" t="s">
        <v>176</v>
      </c>
      <c r="K34" s="175">
        <v>44</v>
      </c>
      <c r="L34" s="175" t="s">
        <v>158</v>
      </c>
      <c r="M34" s="175" t="s">
        <v>11</v>
      </c>
      <c r="N34" s="176">
        <v>45081</v>
      </c>
      <c r="O34" s="176">
        <v>45068</v>
      </c>
      <c r="P34" s="176">
        <v>45075</v>
      </c>
      <c r="Q34" s="175" t="s">
        <v>106</v>
      </c>
    </row>
    <row r="35" spans="1:17" ht="26.25" customHeight="1">
      <c r="A35" s="174">
        <v>34</v>
      </c>
      <c r="B35" s="174" t="s">
        <v>292</v>
      </c>
      <c r="C35" s="174" t="s">
        <v>189</v>
      </c>
      <c r="D35" s="174" t="s">
        <v>127</v>
      </c>
      <c r="E35" s="174" t="s">
        <v>215</v>
      </c>
      <c r="F35" s="175" t="s">
        <v>30</v>
      </c>
      <c r="G35" s="175" t="s">
        <v>208</v>
      </c>
      <c r="H35" s="175">
        <v>2</v>
      </c>
      <c r="I35" s="174" t="s">
        <v>165</v>
      </c>
      <c r="J35" s="174" t="s">
        <v>161</v>
      </c>
      <c r="K35" s="175">
        <v>45</v>
      </c>
      <c r="L35" s="175" t="s">
        <v>158</v>
      </c>
      <c r="M35" s="175" t="s">
        <v>12</v>
      </c>
      <c r="N35" s="176">
        <v>45090</v>
      </c>
      <c r="O35" s="176">
        <v>45097</v>
      </c>
      <c r="P35" s="176">
        <v>45097</v>
      </c>
      <c r="Q35" s="175" t="s">
        <v>93</v>
      </c>
    </row>
    <row r="36" spans="1:17">
      <c r="A36" s="174">
        <v>35</v>
      </c>
      <c r="B36" s="177" t="s">
        <v>185</v>
      </c>
      <c r="C36" s="177" t="s">
        <v>68</v>
      </c>
      <c r="D36" s="177" t="s">
        <v>127</v>
      </c>
      <c r="E36" s="177" t="s">
        <v>163</v>
      </c>
      <c r="F36" s="175" t="s">
        <v>154</v>
      </c>
      <c r="G36" s="175" t="s">
        <v>214</v>
      </c>
      <c r="H36" s="175">
        <v>28</v>
      </c>
      <c r="I36" s="177" t="s">
        <v>156</v>
      </c>
      <c r="J36" s="177" t="s">
        <v>166</v>
      </c>
      <c r="K36" s="175">
        <v>13</v>
      </c>
      <c r="L36" s="175" t="s">
        <v>158</v>
      </c>
      <c r="M36" s="175" t="s">
        <v>7</v>
      </c>
      <c r="N36" s="176">
        <v>44944</v>
      </c>
      <c r="O36" s="176">
        <v>44946</v>
      </c>
      <c r="P36" s="176">
        <v>44952</v>
      </c>
      <c r="Q36" s="175" t="s">
        <v>106</v>
      </c>
    </row>
  </sheetData>
  <autoFilter ref="A1:Q36" xr:uid="{7FB08333-E792-4866-A15C-4B879286E64B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694EA-0C34-49BC-AD3C-FF8DE2629C0E}"/>
</file>

<file path=customXml/itemProps2.xml><?xml version="1.0" encoding="utf-8"?>
<ds:datastoreItem xmlns:ds="http://schemas.openxmlformats.org/officeDocument/2006/customXml" ds:itemID="{506ED64C-F30F-479B-A34C-F5DF330179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FAB47-5F2F-458F-B037-13067991011C}">
  <ds:schemaRefs>
    <ds:schemaRef ds:uri="http://purl.org/dc/elements/1.1/"/>
    <ds:schemaRef ds:uri="http://schemas.microsoft.com/office/2006/metadata/properties"/>
    <ds:schemaRef ds:uri="acec527a-7de7-4721-9710-1f5b325cf23f"/>
    <ds:schemaRef ds:uri="ac2bc6d9-b6b6-4004-bd24-21775f71243c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 Principal</vt:lpstr>
      <vt:lpstr>Detalle Eventos junio</vt:lpstr>
      <vt:lpstr>Seminario</vt:lpstr>
      <vt:lpstr>Inst. Participantes en Eventos</vt:lpstr>
      <vt:lpstr>Eventos Finalizados sin 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</dc:creator>
  <cp:keywords/>
  <dc:description/>
  <cp:lastModifiedBy>Wilkania Peña Rojas</cp:lastModifiedBy>
  <cp:revision/>
  <dcterms:created xsi:type="dcterms:W3CDTF">2021-04-30T17:23:46Z</dcterms:created>
  <dcterms:modified xsi:type="dcterms:W3CDTF">2023-06-30T19:44:32Z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