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glebron\Desktop\Cuentas por pagar 2023\"/>
    </mc:Choice>
  </mc:AlternateContent>
  <xr:revisionPtr revIDLastSave="0" documentId="13_ncr:1_{00065D84-F67C-4CC6-BDFC-8614C3585312}" xr6:coauthVersionLast="47" xr6:coauthVersionMax="47" xr10:uidLastSave="{00000000-0000-0000-0000-000000000000}"/>
  <bookViews>
    <workbookView xWindow="-120" yWindow="-120" windowWidth="29040" windowHeight="15720" tabRatio="593" firstSheet="16" activeTab="16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state="hidden" r:id="rId5"/>
    <sheet name="JUNIO" sheetId="6" state="hidden" r:id="rId6"/>
    <sheet name="JULIO" sheetId="7" state="hidden" r:id="rId7"/>
    <sheet name="AGOSTO" sheetId="8" state="hidden" r:id="rId8"/>
    <sheet name="SEPTIEMBRE" sheetId="9" state="hidden" r:id="rId9"/>
    <sheet name="OCTUBRE" sheetId="10" state="hidden" r:id="rId10"/>
    <sheet name="NOVIEMBRE 2022" sheetId="11" state="hidden" r:id="rId11"/>
    <sheet name="DICIEMBRE 2022 " sheetId="12" state="hidden" r:id="rId12"/>
    <sheet name="ENERO 2023" sheetId="13" state="hidden" r:id="rId13"/>
    <sheet name="ENERO 2023." sheetId="14" state="hidden" r:id="rId14"/>
    <sheet name="febrero  2023. (2)" sheetId="15" state="hidden" r:id="rId15"/>
    <sheet name="marzo  2023." sheetId="16" state="hidden" r:id="rId16"/>
    <sheet name="mayo  2023." sheetId="17" r:id="rId1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7" l="1"/>
  <c r="F29" i="16"/>
  <c r="F22" i="15"/>
  <c r="F22" i="14"/>
  <c r="F19" i="13"/>
  <c r="F19" i="12"/>
  <c r="F34" i="11"/>
  <c r="F32" i="10"/>
  <c r="F24" i="9"/>
  <c r="F33" i="8"/>
  <c r="F35" i="7"/>
  <c r="F41" i="6"/>
  <c r="F23" i="5"/>
  <c r="F26" i="4"/>
  <c r="F26" i="3"/>
  <c r="F22" i="2"/>
  <c r="F26" i="1"/>
</calcChain>
</file>

<file path=xl/sharedStrings.xml><?xml version="1.0" encoding="utf-8"?>
<sst xmlns="http://schemas.openxmlformats.org/spreadsheetml/2006/main" count="1358" uniqueCount="436">
  <si>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</si>
  <si>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</si>
  <si>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</si>
  <si>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</si>
  <si>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</si>
  <si>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</si>
  <si>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</si>
  <si>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</si>
  <si>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</si>
  <si>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</si>
  <si>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</si>
  <si>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</si>
  <si>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</si>
  <si>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</si>
  <si>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</si>
  <si>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</si>
  <si>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</si>
  <si>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</si>
  <si>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</si>
  <si>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</si>
  <si>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</si>
  <si>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</si>
  <si>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</si>
  <si>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</si>
  <si>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</si>
  <si>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</si>
  <si>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</si>
  <si>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</si>
  <si>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</si>
  <si>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</si>
  <si>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</si>
  <si>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</si>
  <si>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</si>
  <si>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</si>
  <si>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</si>
  <si>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</si>
  <si>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</si>
  <si>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</si>
  <si>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</si>
  <si>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</si>
  <si>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</si>
  <si>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</si>
  <si>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</si>
  <si>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</si>
  <si>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</si>
  <si>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</si>
  <si>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</si>
  <si>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</si>
  <si>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</si>
  <si>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</si>
  <si>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</si>
  <si>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</si>
  <si>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</si>
  <si>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</si>
  <si>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</si>
  <si>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</si>
  <si>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</si>
  <si>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</si>
  <si>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</si>
  <si>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</si>
  <si>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</si>
  <si>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</si>
  <si>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</si>
  <si>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</si>
  <si>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</si>
  <si>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</si>
  <si>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</si>
  <si>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</si>
  <si>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</si>
  <si>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</si>
  <si>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</si>
  <si>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</si>
  <si>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</si>
  <si>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</si>
  <si>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</si>
  <si>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</si>
  <si>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</si>
  <si>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</si>
  <si>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</si>
  <si>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</si>
  <si>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</si>
  <si>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</si>
  <si>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</si>
  <si>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</si>
  <si>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</si>
  <si>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</si>
  <si>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</si>
  <si>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</si>
  <si>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</si>
  <si>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</si>
  <si>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</si>
  <si>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</si>
  <si>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</si>
  <si>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</si>
  <si>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</si>
  <si>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B1500201939</t>
  </si>
  <si>
    <t>SERVICIO DE ENERGIA ELECTRICA, PERIODO 18/03/2022-18/04/2022</t>
  </si>
  <si>
    <t>B1500001471</t>
  </si>
  <si>
    <t>B1500167220</t>
  </si>
  <si>
    <t>SERVICIO TELEFONICO E INTERNET, CORRESPONDIENTE AL MES DE ABRIL 2022.</t>
  </si>
  <si>
    <t>B1500001204</t>
  </si>
  <si>
    <t>AZ PRINT SHOP, SRL</t>
  </si>
  <si>
    <t>COMPRA DE MATERIALES PARA CARNET DE IDENTIFICACION PARA EMPLEADOS DE LA INSTITUCION</t>
  </si>
  <si>
    <t>B1500000543</t>
  </si>
  <si>
    <t>SUPLIDORA COMERCIAL RODRIGUEZ, SRL</t>
  </si>
  <si>
    <t>COMPRA DE ZAFACONES PLASTICOS, PARA USO DE LA INSTITUCION.</t>
  </si>
  <si>
    <t>B1500000984</t>
  </si>
  <si>
    <t>INVERSIONES AZUL DEL ESTE DOMINICANA, S.A</t>
  </si>
  <si>
    <t>RELACIÓN DE ESTADO DE CUENTAS DE SUPLIDORES AL 30/04/2022</t>
  </si>
  <si>
    <t>B1500006193</t>
  </si>
  <si>
    <t>B1500000087</t>
  </si>
  <si>
    <t>SERVIPART LUPERON, SRL</t>
  </si>
  <si>
    <t>SERRVIVIO DE REPARACION DEL VEHICULO FORD EXPLORER 2010, PROPIEDAD DE ESTA INSTITUCION.</t>
  </si>
  <si>
    <t>B1500000139</t>
  </si>
  <si>
    <t>CLIMATIZACIONES Y ACABADOS CLIMACA, SRL</t>
  </si>
  <si>
    <t>SERVICIO DE MANTENIMIENTO A LOS AIRES ACONDICIONADOS DE LA INSTITUCION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</si>
  <si>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</si>
  <si>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</si>
  <si>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</si>
  <si>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</si>
  <si>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</si>
  <si>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</si>
  <si>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B1500206827</t>
  </si>
  <si>
    <t>SERVICIO DE ENERGIA ELECTRICA, PERIODO 18/04/2022-19/05/2022</t>
  </si>
  <si>
    <t>B1500169925</t>
  </si>
  <si>
    <t>SERVICIO TELEFONICO E INTERNET, CORRESPONDIENTE AL MES DE MAYO74 2022.</t>
  </si>
  <si>
    <t>RELACIÓN DE ESTADO DE CUENTAS DE SUPLIDORES AL 31/05/2022</t>
  </si>
  <si>
    <t>RELACIÓN DE ESTADO DE CUENTAS DE SUPLIDORES AL 30/06/2022</t>
  </si>
  <si>
    <t>B1500001207</t>
  </si>
  <si>
    <t>UNIVERSIDAD NACIONAL PEDRO HENRIQUEZ UREÑA</t>
  </si>
  <si>
    <t>SERVICIO DE CAPACITACION EN DIPLOMADO EN COMPRAS Y CONTRATACIONES PUBLICAS, A DOS SERVIDORES DE LA INSTITUCION</t>
  </si>
  <si>
    <t>B1500000204</t>
  </si>
  <si>
    <t>SERVICIO DE ALQUILER DE LA REGIONAL DE SAN FRANCISCO DE MACORIS, CORRESPONDIENTE AL MES DE JUNIO 2022.</t>
  </si>
  <si>
    <t>B1500006480</t>
  </si>
  <si>
    <t>SENASA</t>
  </si>
  <si>
    <t>POLIZA DE SEGURO COMPLEMENTARIO DE SALUD A LOS EMPLEADOS DE LA INSTITUCION</t>
  </si>
  <si>
    <t>B1500001591</t>
  </si>
  <si>
    <t>SERVICIO DE ALMUERZO Y REFRIGERIO  EN EL CURSO DE ORATORIO REALIZADO POR ESTA INSTITUCION.</t>
  </si>
  <si>
    <t>B1500000814</t>
  </si>
  <si>
    <t>INVERSIONES BAUTISTA BERAS, SRL</t>
  </si>
  <si>
    <t>COMPRA DE CAFÉ PARA CONSUMO DE LA INSTITUCION</t>
  </si>
  <si>
    <t>B1500000021</t>
  </si>
  <si>
    <t>D INNOVA RELACIONES PUBLICAS Y PRODUCION, SRL</t>
  </si>
  <si>
    <t>PAGO SERVICIO DE MONTAJE DE EVENTO PARA EL TALLER ESTRATEGIA DE SERVICIO AL CLIENTE, IMPARTIDO POR ESTA INSTITUCION</t>
  </si>
  <si>
    <t>B1500000219</t>
  </si>
  <si>
    <t>SENVENT &amp; THIRTY MARKETING, SRL</t>
  </si>
  <si>
    <t>SERVICIO DE IMPRESIÓN DE BANNER, INCLUYE MONTAJE, DESMONTAJE Y TRANSPORTE.</t>
  </si>
  <si>
    <t>B1500000093 Y B1500000094</t>
  </si>
  <si>
    <t>SERVICIO DE MANTENIMIENTO A VEHICULOS DE LA INSTITUCION</t>
  </si>
  <si>
    <t>B1500000149</t>
  </si>
  <si>
    <t>METALGLASS VENTANAS Y CRISTALES DEL ROSARIO, SRL</t>
  </si>
  <si>
    <t>COMPRA DE UNA PIZARRA DE CRISTAL, PARA USO EN LA DIRECCION GENERAL DE ESTA INSTITUCION</t>
  </si>
  <si>
    <t>B1500002195</t>
  </si>
  <si>
    <t>INTEC</t>
  </si>
  <si>
    <t>PAGO TIMESTRE MAYO-JULIO 2022, DE  LA MAESTRIA EN GERENCIA DE CALIDAD Y PRODUCTIVIDAD QUE ESTA CURSANDO UNA SERVIDORA DE ESTA INSTITUCION</t>
  </si>
  <si>
    <t>B1500172728</t>
  </si>
  <si>
    <t>CODETEL</t>
  </si>
  <si>
    <t>SERVICIOS TELEFONICOS E INTERNET, JUNIO 2022</t>
  </si>
  <si>
    <t>B1500091967</t>
  </si>
  <si>
    <t>SERVICIO DE AGUA POTABLE, PERIODO ABRIL-JUNIO 2022</t>
  </si>
  <si>
    <t>B1500000092</t>
  </si>
  <si>
    <t>COMPRA DE BATERIA PARA EL VEHICULO TOYOTA CAMRY, PROPIEDAD DE ESTA INSTITUCION</t>
  </si>
  <si>
    <t>B1500000004</t>
  </si>
  <si>
    <t>OH FRUITS</t>
  </si>
  <si>
    <t>SERVICIO DE REFRIGERIOS EN ACTIVIDADES DE LA INSTITUCION</t>
  </si>
  <si>
    <t>B1500000012</t>
  </si>
  <si>
    <t>B1500000507</t>
  </si>
  <si>
    <t>SOWEY COMERCIAL EIRL</t>
  </si>
  <si>
    <t>COMPRA DE MATERIALES DE LIMPIEZA, PARA USO DE LA INSTITUCION</t>
  </si>
  <si>
    <t>SERVICIO DE REPARACION  AL VEHICULO FORD EXPLORER, PROPIEDAD DE ESTA INSTITUCION</t>
  </si>
  <si>
    <t>B1500000956</t>
  </si>
  <si>
    <t>HOTELES NACIONALES, S.A</t>
  </si>
  <si>
    <t>SERVICIO DE MONTAJE  DEL TALLER IDENTIFICACION DE RIESGOS Y OPORTUNIDADES, IMPARTIDO POR ESTA INSTITUCION</t>
  </si>
  <si>
    <t>MARKET DINAMIC SOLUTIONS, SRL</t>
  </si>
  <si>
    <t>IMPRESIÓN Y ENCUADERNACION DE FOLLETOS EN ESPIRAL Y PERGAMINO CLEA, 1 PAGINA FULL COLOR</t>
  </si>
  <si>
    <t>B1500000447</t>
  </si>
  <si>
    <t>INVERSIONES INOGAR, SRL</t>
  </si>
  <si>
    <t>ADQUISICION DE DOS UNIDADES DE AIRES ACONDICIONADOS, PARA SER INSTALADOS EN LA OFICINA DE AUDITORIA Y LA SECCION DE SERVICIOS GENERALES DE ESTA INSTITUCION</t>
  </si>
  <si>
    <t>B1500000023</t>
  </si>
  <si>
    <t>SOLUCIONES ELECTRICAS Y CIVILES-SOLECI,SRL</t>
  </si>
  <si>
    <t>ADQUSICION DE UNA VEVERA EJECUTIVA, PARA USO EN EL DEPARTAMENTO DE PLANIFICACION DE ESTA INSTITUCION.</t>
  </si>
  <si>
    <t>B1500000492</t>
  </si>
  <si>
    <t>OFICIENTRO ORIENTAL, SRL</t>
  </si>
  <si>
    <t>SERVICCIO DE EMPASTADO DE LA MEMORIA INSTITUCIONAL DEL INAP, CORRESPONDIENTE AL PERIODO 2021</t>
  </si>
  <si>
    <t>ELABORACION DE CARPETAS Y APOYO ACADEMICO</t>
  </si>
  <si>
    <t>B15000211740</t>
  </si>
  <si>
    <t>SERVICIO DE ENERGIA ELECTRICA, CORRESPONDIENTE AL PERIODO 19/05/2022-20/06/2022</t>
  </si>
  <si>
    <t>B1500000259</t>
  </si>
  <si>
    <t>GOBERNACION JUAN PABLO DUARTE</t>
  </si>
  <si>
    <t>APORTE PARA MANTENIMIENTO DE LAS AREAS COMUNES DEL EDIFICION DE OFICINA GUBERNAMENTALES, MES DE JUNIO 2022</t>
  </si>
  <si>
    <t>RELACIÓN DE ESTADO DE CUENTAS DE SUPLIDORES AL 31/07/2022</t>
  </si>
  <si>
    <t>B1500001454</t>
  </si>
  <si>
    <t>INVERSIONES PEÑAFA</t>
  </si>
  <si>
    <t>SERVICIO DE MANTENIMIENTO AL VEHICULO NISSAN PATFINDER, PROPIEDAD DE ESTA INSTITUCION</t>
  </si>
  <si>
    <t>B1500000751</t>
  </si>
  <si>
    <t>EQUIPOS Y ACCESORIOS, SRL</t>
  </si>
  <si>
    <t>SERVICIO DE REPARACION DE UN MICROONDAS DE ESTA INSTITUCION</t>
  </si>
  <si>
    <t>B1500001491</t>
  </si>
  <si>
    <t>XIOMARI VELOZ D LUJO FIESTA, SRL</t>
  </si>
  <si>
    <t>SERVICIO DE REFRIGERIO EN ACTIVIDAD REALIZADA POR ESTA INSTITUCION PARA EL LANZAMIENTO DE CURSO "PROGRAMA DE LA HABILITACION  PARA  LAS COMISIONES Y OFICIALES DE INTEGRIDAD DE LAS DIFERENTES ENTIDADES DEL ESTADO".</t>
  </si>
  <si>
    <t>B1500001209</t>
  </si>
  <si>
    <t>XCENTROXPERT STE, SRL</t>
  </si>
  <si>
    <t>ADQUISICION DE SCANNER PARA LA OFICNA DE LIBRE ACCESO A LA INFORMACION DE ESTA INSTITUCION</t>
  </si>
  <si>
    <t>B1500000894</t>
  </si>
  <si>
    <t>LUYENS COMERCIAL, SRL</t>
  </si>
  <si>
    <t>ADQUISICION DE UNA LAVADORA/SECADORA DE 24 LIBS DE LAVADO Y 15 LIBS DE SECADO, PARA USO EN ESTA INSTITUCION</t>
  </si>
  <si>
    <t>B1500000055</t>
  </si>
  <si>
    <t>18/0/2022</t>
  </si>
  <si>
    <t>JUAN ANTONIO CABRAL</t>
  </si>
  <si>
    <t>SERVICIO DE MANTENIMIENTO AL PANEL ELECTRICO DEL GENERADOR DEL INAP.</t>
  </si>
  <si>
    <t>B1500000694</t>
  </si>
  <si>
    <t>PLAZA NACO HOTEL, SRL</t>
  </si>
  <si>
    <t>SERVICIO DE CONTRATACION DE SALON PARA CAPACITACION "CONCILIACION DE LA VIDA LABORAL Y PERSONAL", INCLUYE REFRIGERIO.</t>
  </si>
  <si>
    <t>B1500000700</t>
  </si>
  <si>
    <t>SERVICIO DE CONTRATACION DE SALON PARA EL TALLER "LA IMPORTANCIA DE LA LINEA DE INVESTIGACION PARA LOS PROGRAMAS FORMATIVOS DE LA RED DE ESCUELAS GUBERNAMENTALES"</t>
  </si>
  <si>
    <t>B1500000425</t>
  </si>
  <si>
    <t>FL BETANCES &amp; ASOCIADOS, SRL</t>
  </si>
  <si>
    <t>ADQUISICION  DE LICENCIA ANTIVIRUS MACFEE, PARA USO EN LOS SISTEMAS INFORMATICOS DE ESTA INSTITUCION</t>
  </si>
  <si>
    <t>B1500000450</t>
  </si>
  <si>
    <t>S &amp;Y SUPPLY, SRL</t>
  </si>
  <si>
    <t>COMPRA DE PAPER HIGIENICO, PARA USO EN ESTA INSTITUCION</t>
  </si>
  <si>
    <t>B1500000810</t>
  </si>
  <si>
    <t>IDEMESA, SRL</t>
  </si>
  <si>
    <t>COMPRA DE MEDICAMENTOS PARA EL BITIQUIN DE PRIMEROS AUXILIOS DE ESTA INSTITUCION</t>
  </si>
  <si>
    <t>B1500000210</t>
  </si>
  <si>
    <t>SERVICIO DE ALQUILER DEL LOCAL DE LA REGIONAL DE ESTA INSTITUCION, UBICADA EN SAN FRANCISCO DE MACORIS, CORRESPONDIENTE AL MES DE JULIO 2022.</t>
  </si>
  <si>
    <t>B1500042028</t>
  </si>
  <si>
    <t>ALTICE</t>
  </si>
  <si>
    <t>SERVICIO DE FLOTAS TELEFONICAS INSTITUCIONALES  E INTERNET MOVIL, CORRESPONDIENTE AL MES DE JULIO 2022</t>
  </si>
  <si>
    <t>B1500137664</t>
  </si>
  <si>
    <t>AGUA PLANETA AZYL, S.A</t>
  </si>
  <si>
    <t>LLENADO DE 60 BOTELLONES DE AGUA POTABLE, PARA CONSUMO EN ESTA INSTITUCION</t>
  </si>
  <si>
    <t>B1500001423</t>
  </si>
  <si>
    <t>SERVICIOS DE MANTENIMIENTO VARIOS VEHICULOS DE LA INSTITUCION</t>
  </si>
  <si>
    <t>APORTE PARA MANTENIMIENTO DE LAS AREAS COMUNES DEL EDIFICION DE OFICINA GUBERNAMENTALES, CORRESPONDIENTE A LOS MESES DE JUNIO Y JULIO  2022</t>
  </si>
  <si>
    <t>B1500175517</t>
  </si>
  <si>
    <t>SERVICIO TELEFONICO E INTERNET, MES DE JULIO 2022</t>
  </si>
  <si>
    <t>SERVICIOS DE CAPACITACION  PROGRAMA PARAP II</t>
  </si>
  <si>
    <t>FONDOS PROPIOS</t>
  </si>
  <si>
    <t>RELACIÓN DE ESTADO DE CUENTAS DE SUPLIDORES AL 31/08/2022</t>
  </si>
  <si>
    <t>B1500178270</t>
  </si>
  <si>
    <t>SERVICIOS TELEFONICOS E INTERNET EN ESTA INSTITUCION, MES DE AGOSTO 2022.</t>
  </si>
  <si>
    <t>B1500002180</t>
  </si>
  <si>
    <t>REPUESTOS DE JESUS, SRL</t>
  </si>
  <si>
    <t>CAMBIO DE NEUMATICO Y AMORTIGUADOR AL MOTOR UTILIZADO PARA MENSAJERIA DE ESTA INSTITUCION</t>
  </si>
  <si>
    <t>B1500223866</t>
  </si>
  <si>
    <t>SERVICIO DE ENERGIA ELECTRICA EN ESTA INSTITUCION, PERIODO 20/07/2022-19/08/2022.</t>
  </si>
  <si>
    <t>FACILITADORES</t>
  </si>
  <si>
    <t>NOMINA DE FACILITADORES</t>
  </si>
  <si>
    <t>B1500000189</t>
  </si>
  <si>
    <t>SUPPLY OFFICE TECHNOLOGY SOT, SRL</t>
  </si>
  <si>
    <t>COMPRA DE TONERS PARA USO EN LAS DIFERENTES IMPRESORAS DE LA INSTITUCION</t>
  </si>
  <si>
    <t>B1500000122</t>
  </si>
  <si>
    <t>JOSE RAMON BUENO PAYANO</t>
  </si>
  <si>
    <t>SERVICIOS DE NOTARIZACION DE VARIOS DOCUMENTOS LEGALES DE LA INSTITUCION</t>
  </si>
  <si>
    <t>B1500001586</t>
  </si>
  <si>
    <t>XIOMARI VELOZ D´LUJO FIESTA SRL</t>
  </si>
  <si>
    <t>SERVICIO DE REFRIGERIO EN ACTIVIDAD FORMATIVA DEL INAP</t>
  </si>
  <si>
    <t>B1500000345</t>
  </si>
  <si>
    <t>GRUPO RETMOX, SRL</t>
  </si>
  <si>
    <t>SERVICIOS DE FUMIGACION Y DESINFECCION EN LAS OFICINAS DEL INAP</t>
  </si>
  <si>
    <t>RELACIÓN DE ESTADO DE CUENTAS DE SUPLIDORES AL 30/09/2022</t>
  </si>
  <si>
    <t>SERVICIOS TELEFONICOS E INTERNET EN ESTA INSTITUCION, MES DE SEPTIEMBRE 2022.</t>
  </si>
  <si>
    <t>B1500181166</t>
  </si>
  <si>
    <t>B1500228965</t>
  </si>
  <si>
    <t>SERVICIO DE ENERGIA ELECTRICA EN ESTA INSTITUCION, PERIODO 19/08/2022-19/09/2022.</t>
  </si>
  <si>
    <t>B1500000467</t>
  </si>
  <si>
    <t>COMPRA DE 4 UNIDADES DE VENTILADORES (ABANICOS), PARA USO EN VARIAS AREAS DE LA INSTITUCION</t>
  </si>
  <si>
    <t>B1500001622</t>
  </si>
  <si>
    <t>SERVICIO DE REFRIGERIO EN LA ACTIVIDAD "JORNADA DE REFORESTACION", REALIZADA POR ESTA INSTITUCION</t>
  </si>
  <si>
    <t>B1500000161</t>
  </si>
  <si>
    <t>ARQUITECTURA ELECTROMECANICA JIMENEZ DIROCHE, SRL</t>
  </si>
  <si>
    <t>SERVICIO DE CHEQUE GENERAL DE PLA PLANTA ELECTRICA DE LA INSTITUCION, CORRESPONDIENTE AL MES DE SEPTIEMBRE 2022.</t>
  </si>
  <si>
    <t>B1500002096</t>
  </si>
  <si>
    <t>GRUPO DIARIO LIBRE, SA</t>
  </si>
  <si>
    <t>SERVICIO DE PUBLICACION DE CONCURSOS PARA OCUPAR LAS PLAZAS DE CONTADOR Y ANALISTA DE ACREDITACION Y CERTIFICACION.</t>
  </si>
  <si>
    <t>B1500001621</t>
  </si>
  <si>
    <t>SERVICIO DE REFRIGERIO EN ACTIVIDAD "JORNADA DE DNC Y PROGRAMACION DE EVENTOS FORMATIVOS PARA EL AÑO 2023, AYUNTAMIENTO DE BANI).</t>
  </si>
  <si>
    <t>B1500001633</t>
  </si>
  <si>
    <t>SERVICIO DE COFFE BREAK EN TALLER DE FUNDAMENTOS DE PROYECTOS, IMPARTIDO POR ESTA INSTITUCION</t>
  </si>
  <si>
    <t>B1500001430</t>
  </si>
  <si>
    <t>CENTROXPERT, SRL</t>
  </si>
  <si>
    <t>COMPRA DE TELEVISOR DE 75", PARA USO EN EL DEPARTAMENTO DE GESTION DE LA FORMACION DE ESTA INSTITUCION</t>
  </si>
  <si>
    <t>B1500036337</t>
  </si>
  <si>
    <t>SEGUROS RESERVAS</t>
  </si>
  <si>
    <t>INCLUSION DE VEHICULO DE LA INSTITUCION A LA POLIZA DE SEGURO VEHICULOS DE MOTOR INDIVIDUAL</t>
  </si>
  <si>
    <t>ALQUILER OFICINA REGIONAL DE SAN FRANCISCO DE MACORIS, CORRESPONDIENTE AL MES DE AGOSTO 2022</t>
  </si>
  <si>
    <t>B1500044713</t>
  </si>
  <si>
    <t>ALTICE DOMINICANA, SA</t>
  </si>
  <si>
    <t>SERVICIO DE INTERNET MOVIL Y FLOTAS TELEFONICAS INSTITUCIONAL, PERIODO 20 DE SEPT 2022 AL 19 DE OCTUBRE 2022</t>
  </si>
  <si>
    <t>B1500000287</t>
  </si>
  <si>
    <t>GOBERNACION EDIFICIO JUAN PABLO DUARTE</t>
  </si>
  <si>
    <t>APORTE PARA MANTENIMIENTO DE LAS AREAS COMUNES DEL EDIF. JUAN PABLO DUARTE, MES DE OCTUBRE 2022</t>
  </si>
  <si>
    <t>B1500044833</t>
  </si>
  <si>
    <t>SERVICIO DE INTERNET SIMETRICO, PERIODO 26 DE SRPT-2022 AL 25 DE OCTUBRE 2022</t>
  </si>
  <si>
    <t>B1500007329</t>
  </si>
  <si>
    <t>SEGURO NACIONAL DE SALUD</t>
  </si>
  <si>
    <t>SEGURO COMPLEMENTARIO DE SALUD DE LOS EMPLEADOS DE LA INSTITUCION</t>
  </si>
  <si>
    <t>B1500183906</t>
  </si>
  <si>
    <t>SERVICIO TELEFONICOS E INTERNET, CORRESPONDIENTE AL MES DE OCTUBRE 2022</t>
  </si>
  <si>
    <t>RELACIÓN DE ESTADO DE CUENTAS DE SUPLIDORES AL 31/10/2022</t>
  </si>
  <si>
    <t>RELACIÓN DE ESTADO DE CUENTAS DE SUPLIDORES AL 30/11/2022</t>
  </si>
  <si>
    <t>B1500001074</t>
  </si>
  <si>
    <t>PROVESOL PROVEEDORES DE SOLUCIONES, SRL</t>
  </si>
  <si>
    <t>SERVICIO DE REPARACION DE LAPTOP Y TABLET DE LA INSTITUCION</t>
  </si>
  <si>
    <t>B1500001696</t>
  </si>
  <si>
    <t>SERVICIO DE REFRIGERIO EN CHARLA IMPARTIDA POR ESTA INSTITUCION CON REPRESENTANTES DE LAS NACIONES UNIDAS</t>
  </si>
  <si>
    <t>B1500002622</t>
  </si>
  <si>
    <t>OMAR MUEBLES</t>
  </si>
  <si>
    <t>ADQUISICION DE SILLON SIN BRAZOS, EN TELA NEGRA. PARA USO EN EL DEPARTAMENTO DE RECURSOS HUMANOS DE ESTA INSTITUCION</t>
  </si>
  <si>
    <t>B1500045762</t>
  </si>
  <si>
    <t>SERVICIO DE INTERNET SIMETRICO, CORRESPONDIENTE AL PERIODO 26 DE OCTUBRE 2022 AL 25 DE NOVIEMBRE 2022</t>
  </si>
  <si>
    <t>SYSRAM, EIRL</t>
  </si>
  <si>
    <t>B1500000505</t>
  </si>
  <si>
    <t>FL BETANCES &amp; ASOCIADOS SRL</t>
  </si>
  <si>
    <t>ADQUSICION DE LICENCIA ADOBE CREATIVE CLOUD, PARA USO EN ESTA INSTITUCION</t>
  </si>
  <si>
    <t>ADQUISICION DE LICENCIA WEB HOSTING, PARA USO EN ESTA INSTITUCION</t>
  </si>
  <si>
    <t>ADQUISICION DE LICENCIA VPS, PARA USO EN LA ESCUELA VIRTUAL DE ESTA INSTITUCION</t>
  </si>
  <si>
    <t>B1500000593</t>
  </si>
  <si>
    <t>OFICENTRO ORIENTAL, SRL</t>
  </si>
  <si>
    <t>SERVICIOS DE MONTAJE Y DESMONTAJE DE ESCENOGRAFIA EN LA JORNADA DE CAPACITACION, TALLERES Y CHARLAS REALIZADAS POR ESTA INSTITUCION EN LA ZONA ESTE DEL PAIS</t>
  </si>
  <si>
    <t>B1500000108</t>
  </si>
  <si>
    <t>INDALO SHUTTER, SRL</t>
  </si>
  <si>
    <t>SERVICIOS DE REPARACION DE LA PUERTA DEL ALMACEN DE MATERIALES Y SUMINISTRO DE ESTA INSTITUCION</t>
  </si>
  <si>
    <t>B1500000481</t>
  </si>
  <si>
    <t>S&amp;Y SUPPLY, SRL</t>
  </si>
  <si>
    <t>COMPRA DE UTILES DE COCINA DESECHABLES, PARA USO EN ESTA INSTITUCION</t>
  </si>
  <si>
    <t>B1500045575</t>
  </si>
  <si>
    <t>SERVICIOS DE INTERNET MOVIL Y FLOTAS TELEFONICAS INSTITUCIONAL, MES DE NOVIEMBRE 2022</t>
  </si>
  <si>
    <t>B1500239001</t>
  </si>
  <si>
    <t>SERVIVICIO DE ENERGIA ELECTRICA EN ESTA INSTITUCION, PERIODO 19/10/2022-18/11/2022</t>
  </si>
  <si>
    <t>SERVICIO DE ALQUILER PARA LA REGIONAL DE ESTA INSTITUCION, UBICADA EN SAN FRANCISCO DE MACORIS</t>
  </si>
  <si>
    <t>B1500000011</t>
  </si>
  <si>
    <t>COMISALU, SRL</t>
  </si>
  <si>
    <t>SERVICIOS DE COFFEBREAK Y ALMURZOS EN VARIAS ACTIVIDADES FORMATIVAS DE ESTA INSTITUCION</t>
  </si>
  <si>
    <t>B1500000003</t>
  </si>
  <si>
    <t>KATE GOURMET, SRL</t>
  </si>
  <si>
    <t>SERVICIOS DE ALMUERZO Y REFRIGERION A ACTIVIDADES DE ESTA INSTITUCION</t>
  </si>
  <si>
    <t>B15000007490</t>
  </si>
  <si>
    <t>SEGURO DE SALUD COMPLEMENTARIO A LOS EMPLEADOS DE LA INSTITUCION</t>
  </si>
  <si>
    <t>B1500188432</t>
  </si>
  <si>
    <t>SERVICIOS TELEFONICOS E INTERNET, CORRESPONDIENTES AL MES DE NOVIEMBRE 2022</t>
  </si>
  <si>
    <t>B1500046513</t>
  </si>
  <si>
    <t>SERVICIOS DE INTERNET MOVIL Y FLOTAS TELEFONICAS INSTITUCIONAL, MES DE DICIEMBRE 2022</t>
  </si>
  <si>
    <t>B150004644</t>
  </si>
  <si>
    <t>SERVICIO DE INTERNET SIMETRICO, CORRESPONDIENTE AL PERIODO 26 DE NOVIEMBRE 2022 AL 25 DE DICIEMBRE 2022</t>
  </si>
  <si>
    <t>B1500191141</t>
  </si>
  <si>
    <t>SERVICIOS TELEFONICOS E INTERNET, CORRESPONDIENTES AL MES DE DICIEMBRE 2022</t>
  </si>
  <si>
    <t>RELACIÓN DE ESTADO DE CUENTAS DE SUPLIDORES AL 31/12/2022</t>
  </si>
  <si>
    <t>B1500007665</t>
  </si>
  <si>
    <t>SEGURO COMPLEMENTARIO A LOS EMPLEADOS DEL INAP</t>
  </si>
  <si>
    <t>B1500007834</t>
  </si>
  <si>
    <t>B1500047390</t>
  </si>
  <si>
    <t>SERVICIOS DE INTERNET MOVIL Y FLOTAS TELEFONICAS INSTITUCIONAL, MES DE ENERO 2023</t>
  </si>
  <si>
    <t>B150000233</t>
  </si>
  <si>
    <t>MUNDO PRESTAMO</t>
  </si>
  <si>
    <t>ALQUILER LOCAL DE LA OFICINA REGIONAL DE SAN FRANCISCO DE MACORIS, MES DE ENERO 2023</t>
  </si>
  <si>
    <t>RELACIÓN DE ESTADO DE CUENTAS DE SUPLIDORES AL 31/01/2023</t>
  </si>
  <si>
    <t>B1500000233</t>
  </si>
  <si>
    <t>B1500000126</t>
  </si>
  <si>
    <t>GRH CONSULTORES, SRL</t>
  </si>
  <si>
    <t>SERVICIOS DE CAPACITACION EN EL TALLER PARA LA ELABORACION Y DEFINICION DEL PROGRAMA DE MAESTRIA EN GESTION DEL TALENTO HUMANO</t>
  </si>
  <si>
    <t>B1500000308</t>
  </si>
  <si>
    <t>APORTE ECONOMICO PARA MANTENIMIENTO DE AREAS COMUNES</t>
  </si>
  <si>
    <t>E4500001511</t>
  </si>
  <si>
    <t>SERVICIOS TELEFONICOS E INTERNET, MES DE ENERO 2023</t>
  </si>
  <si>
    <t>CI-0000042-2023</t>
  </si>
  <si>
    <t>GOBERNACION CIVIL PROVINCIA SANTIAGO DE LOS CABALLEROS</t>
  </si>
  <si>
    <t>B1500048263</t>
  </si>
  <si>
    <t>RELACIÓN DE ESTADO DE CUENTAS DE SUPLIDORES AL 28/02/2023</t>
  </si>
  <si>
    <t>SERVICIOS DE INTERNET MOVIL Y FLOTAS TELEFONICAS INSTITUCIONAL, MES DE FEBRERO 2023</t>
  </si>
  <si>
    <t>RICOH DOMINICANA, SRL</t>
  </si>
  <si>
    <t>COMPAÑÍA DOMINICANA DE TELEFONOS, S.A</t>
  </si>
  <si>
    <t>RELACIÓN DE ESTADO DE CUENTAS DE SUPLIDORES AL 30/04/2023</t>
  </si>
  <si>
    <t>SERVICIOS TELEFONICOS E INTERNET, ABRIL 2023.</t>
  </si>
  <si>
    <t>B1500264262</t>
  </si>
  <si>
    <t>E4500009170</t>
  </si>
  <si>
    <t>EMPRESA DISTRIBUIDORA DE ELECTRICIDAD DEL ESTE</t>
  </si>
  <si>
    <t>SERVICIO DE ENERGIA ELECTRICA, PERIODO 20/03/2023 AL 19/04/2023</t>
  </si>
  <si>
    <t>B1500050110</t>
  </si>
  <si>
    <t>ALTICE DOMINICANA, S.A</t>
  </si>
  <si>
    <t>SERVICIO DE INTERNET SIMETRICO, PERIODO 26 DE MARZO 2023 AL 25 DE ABRIL 2023.</t>
  </si>
  <si>
    <t>B1500050011</t>
  </si>
  <si>
    <t>SERVICIO DE FLOTAS TELEFONICAS INSTITUCIONAL E INTERNET, PERIODO 20 DE MARZO 2023 AL 19 DE ABRIL 2023</t>
  </si>
  <si>
    <t>B1500000249</t>
  </si>
  <si>
    <t>MUNDO PRESTAMO, S.R.L</t>
  </si>
  <si>
    <t>ALQUILER OFICINA REGIONAL DE SAN FRANCISCO DE MACORIS, CORRESPONDIENTE AL MES DE ABRIL 2023.</t>
  </si>
  <si>
    <t>B1500000985</t>
  </si>
  <si>
    <t>SERVICIOS DE REPARACION DE LA IMPRESORA DEL DEPARTAMENTO DE GESTION DE LA FORMACION DE ESTA INSTITUCION</t>
  </si>
  <si>
    <t>B1500002918</t>
  </si>
  <si>
    <t>P.A CATERING, SRL</t>
  </si>
  <si>
    <t>SERVICIO DE ALMUERZO  Y COFFE BREAK EN VARIAS ACTIVIDADES DE ESTA INSTITUCION</t>
  </si>
  <si>
    <t>B1500001023</t>
  </si>
  <si>
    <t>DISTRIBUIDORA LAGARES, SRL</t>
  </si>
  <si>
    <t>SERVICIOS DE MANTENIMIENTO A LA PLANTA ELECTRICA DE EMERGENCIA DE ESTA INSTITUCION.</t>
  </si>
  <si>
    <t>NOMIA DE FACILITADORES</t>
  </si>
  <si>
    <t>B1500000224</t>
  </si>
  <si>
    <t>GOBERNACION PROVINCIAL DE SANTIAGO DE LOS CABALLEROS</t>
  </si>
  <si>
    <t>BS-0000431-2023</t>
  </si>
  <si>
    <t>GOBERNACIÓN DEL EDIFICIO GUBERNAMENTAL JUAN PABLO DUARTE</t>
  </si>
  <si>
    <t>APORTE PARA MANTENIMIENTO DE LAS AREAS COMUNES DEL EDIFICIO DE OFICINAS GUBERNAMENTALES JUAN PABLO DUARTE. MES DE ABRIL 2023.</t>
  </si>
  <si>
    <t>APORTE PARA MANTENIMIENTO DE AREAS COMUNES DE L EDFIFICIO DE LA GOBERNACION DE LA PROVINCIA DE SANTIAGO DE LOS CABALLEROS. LUGAR DONDE SE ENCUENTRA UBICADA LA REGIONAL DE ESTA INSTITUCION EN DICHA PROVINCIA. MES DE ABRIL 2023.</t>
  </si>
  <si>
    <t>B1500000968</t>
  </si>
  <si>
    <t>IDEMESA, S.R.L</t>
  </si>
  <si>
    <t>COMPRA DE MEDICAMENTOS PARA USO EN EL BOTIQUIN DE PRIMEROS AUXILIOS DE ESTA INSTITUCION</t>
  </si>
  <si>
    <t>B1500008450</t>
  </si>
  <si>
    <t>SEGURO DE SALUD COMPLEMENTARIO INSTITUCIONAL</t>
  </si>
  <si>
    <t>RELACIÓN DE ESTADO DE CUENTAS DE SUPLIDORES AL 31/05/2023</t>
  </si>
  <si>
    <t>B1500001051</t>
  </si>
  <si>
    <t>SERVICIOS DE MANTENIMIENTO DE LA PLANTA ELECTRICA DE ESTA INSTITUCION, MES DE MAYO 2023</t>
  </si>
  <si>
    <t>B1500003127</t>
  </si>
  <si>
    <t>BONDELIC, SRL</t>
  </si>
  <si>
    <t>BIZCOCHO PARA ACTIVIDAD "SATISFACION LABORAL DE LOS COLABORADORES CON IMPLEMENTACION EB EL PLAN DE MEJORA DE CLIMA LABORA 2023"</t>
  </si>
  <si>
    <t>B1500000034</t>
  </si>
  <si>
    <t>EDUCACION Y SISTEMA CANO, SRL</t>
  </si>
  <si>
    <t>ADQUISICION DE LICENCIA NET OP VISION PRO, PARA USO EN LOS SISTEMAS INFORMATICOS DE ESTA INSTITUCION</t>
  </si>
  <si>
    <t>B1500000227</t>
  </si>
  <si>
    <t>GOBERNACION PROVINCIAL DE SANTIAGO</t>
  </si>
  <si>
    <t>APORTE PARA MANTENIMIENTO DE LAS AREAS COMUNES DEL EDIFICIO DE LA GOBERNACION PROVINCIAL DE SANTIAGO, MES DE MAYO 2023</t>
  </si>
  <si>
    <t>B1500002939</t>
  </si>
  <si>
    <t>INSITUTO TECNOLOGICO DE SANTO DOMINGO</t>
  </si>
  <si>
    <t>COSTIO CORRESPONDIENTE AL TRIMESTRE MAYO-JULIO 2023 DE LA MESTRIA EN GERENCIA DE CALIDAD Y PRODUCTIVIDAD, QUE ESTA CURSANDO UNA SERVIDORA PUBLICA DE ESTA INSTITUCION</t>
  </si>
  <si>
    <t>B1500000253</t>
  </si>
  <si>
    <t>ALQUILER DEL LOCAL DE LA OFICINA REGIONAL DE ESTA INSTITUCION, UBICADA EN SAN FRANCISCO DE MACORIS. CORRESPONDIENTE AL MES DE MAYO 2023</t>
  </si>
  <si>
    <t>B1500050950</t>
  </si>
  <si>
    <t>SERVICIOS DE INTERNETE SIMETRICO EN ESTA INSITITUCION. PERIODO 26 DE ABRIL 2023 AL 25 DE MAYO 2023.</t>
  </si>
  <si>
    <t>B1500050812</t>
  </si>
  <si>
    <t>SERVICIOS DE INTERNET INALAMBRICO Y FLOTAS TELEFONICAS INSTITUCIONAL, PERIODO 20 DE ABRIL 2023 AL 19 DE MAYO 2023.</t>
  </si>
  <si>
    <t>E4500001182</t>
  </si>
  <si>
    <t>SERVICIOS TE INTERNET EN ESTA INSTITUCION, CORRESPONDIENTE AL MES DE MAYYO 2023</t>
  </si>
  <si>
    <t>B1500269304</t>
  </si>
  <si>
    <t>SERVICIO  DE ENERGIA ELECTRICA EN ESTA INSTITUCION, CORRESPONDIENTE AL PERIODO 19/04/2023 AL 19/05/2023</t>
  </si>
  <si>
    <t>B1500000042</t>
  </si>
  <si>
    <t>PUBLICOS Y ESTRATEGIAS, SRL</t>
  </si>
  <si>
    <t>SERVICIOS DE CONSULTORIA EN LA ELABORACION E IMPLEMENTACION DEL PLAN ESTRATEGICO DE COMUNICACIÓN DE ESTA INSTITUCION.</t>
  </si>
  <si>
    <t>APORTE PARA MANTENIMIENTO DE LAS AREAS COMUNES DEL EDIFICIO DE OFICINAS GUBERNAMENTALES JUAN PABLO DUARTE. PERIODO ABRIL -MAYO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</si>
</sst>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D$&quot;#,##0.00_);[Red]\(&quot;RD$&quot;#,##0.00\)"/>
    <numFmt numFmtId="165" formatCode="&quot;RD$&quot;#,##0.00"/>
    <numFmt numFmtId="166" formatCode="d/m/yyyy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166" fontId="12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3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0559A-30EE-4F2E-A76D-35E1B44D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CF040-A6BD-4B44-A861-96D5B0D9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9F3E89-6BD9-4171-A484-6C3E4F79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F490E2-8217-41DC-9C7D-2BCB4D039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1D0E0E-6BC7-45F6-9899-062A8E50E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449FEE-F32D-453F-BD1C-BA8E2CBA0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1BB07A-0BC3-44A1-B76E-A844AFFED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633411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29A3EF-4901-4850-B64D-E1624F51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94784-B603-42E0-A0F7-372C41C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BB5EA-0589-4AC5-B96A-9C6CAB3B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EA2B2B-14CF-4C8E-AD1A-38E9D279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2CEF4-2AA0-4C44-B851-F2B579E1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319" totalsRowDxfId="316" headerRowBorderDxfId="318" tableBorderDxfId="317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315" totalsRowDxfId="314"/>
    <tableColumn id="2" xr3:uid="{9B3935A4-FA47-49F4-9406-2235A52A192D}" name="FECHA" dataDxfId="313" totalsRowDxfId="312"/>
    <tableColumn id="3" xr3:uid="{ECD77BE0-8843-4D2C-82CE-82F68C8DDED6}" name="PROVEEDOR" dataDxfId="311" totalsRowDxfId="310"/>
    <tableColumn id="4" xr3:uid="{EB92A2EA-250A-4D86-854A-13D3E863A16D}" name="CONCEPTO" totalsRowLabel="TOTAL GENERAL:" dataDxfId="309" totalsRowDxfId="308"/>
    <tableColumn id="5" xr3:uid="{18825AF1-C45E-4E07-B961-3CBF22E0FC4B}" name="MONTO" totalsRowFunction="sum" dataDxfId="307" totalsRowDxfId="306"/>
    <tableColumn id="8" xr3:uid="{8B959F36-7414-4887-AAD2-0CE760EE23C9}" name="FORMA DE PAGO" dataDxfId="305" totalsRowDxfId="304"/>
    <tableColumn id="6" xr3:uid="{891F7F77-DA2B-4EB3-9AB5-0C5B4A3FAADF}" name="FECHA LIMITE DE PAGO" dataDxfId="303" totalsRowDxfId="302"/>
  </tableColumns>
  <tableStyleInfo name="TableStyleMedium2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6C4FF44-5C56-473A-BE0F-01BB4421B2F8}" name="Tabla43467891011" displayName="Tabla43467891011" ref="B12:H32" totalsRowCount="1" headerRowDxfId="151" dataDxfId="149" totalsRowDxfId="147" headerRowBorderDxfId="150" tableBorderDxfId="148">
  <autoFilter ref="B12:H31" xr:uid="{00000000-0009-0000-0100-000004000000}"/>
  <sortState xmlns:xlrd2="http://schemas.microsoft.com/office/spreadsheetml/2017/richdata2" ref="B13:H31">
    <sortCondition ref="C13:C31"/>
  </sortState>
  <tableColumns count="7">
    <tableColumn id="1" xr3:uid="{6122402D-F024-43E2-8F64-4A17294E8C37}" name="FACTURA NCF NO." dataDxfId="146" totalsRowDxfId="145"/>
    <tableColumn id="2" xr3:uid="{0F5DF256-2A45-45C4-A9AA-875B724EDD81}" name="FECHA" dataDxfId="144" totalsRowDxfId="143"/>
    <tableColumn id="3" xr3:uid="{95A0E7E5-3224-454B-B5EA-4B859CC56CC8}" name="PROVEEDOR" dataDxfId="142" totalsRowDxfId="141"/>
    <tableColumn id="4" xr3:uid="{800EFE4D-C83C-4C5E-9614-571A8F3A58AB}" name="CONCEPTO" totalsRowLabel="TOTAL GENERAL:" dataDxfId="140" totalsRowDxfId="139"/>
    <tableColumn id="5" xr3:uid="{483F9061-8FE0-4306-B615-74F2DB839D35}" name="MONTO" totalsRowFunction="sum" dataDxfId="138" totalsRowDxfId="137"/>
    <tableColumn id="8" xr3:uid="{4A4F0FF3-ADD9-482D-9A01-15883F023BAA}" name="FORMA DE PAGO" dataDxfId="136" totalsRowDxfId="135"/>
    <tableColumn id="6" xr3:uid="{E5D510FF-B6E3-4587-9E26-1A1E73FAC2D6}" name="FECHA LIMITE DE PAGO" dataDxfId="134" totalsRowDxfId="133"/>
  </tableColumns>
  <tableStyleInfo name="TableStyleMedium2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50AD200-F707-495A-A60E-45CFCAADD477}" name="Tabla4346789101112" displayName="Tabla4346789101112" ref="B12:H34" totalsRowCount="1" headerRowDxfId="132" dataDxfId="130" totalsRowDxfId="128" headerRowBorderDxfId="131" tableBorderDxfId="129">
  <autoFilter ref="B12:H33" xr:uid="{00000000-0009-0000-0100-000004000000}"/>
  <sortState xmlns:xlrd2="http://schemas.microsoft.com/office/spreadsheetml/2017/richdata2" ref="B13:H33">
    <sortCondition ref="C13:C33"/>
  </sortState>
  <tableColumns count="7">
    <tableColumn id="1" xr3:uid="{DBF628E5-81EC-44F1-95EE-41114F1AC8F5}" name="FACTURA NCF NO." dataDxfId="127" totalsRowDxfId="126"/>
    <tableColumn id="2" xr3:uid="{BEA600EA-7F29-4E14-AB6D-6633843338AD}" name="FECHA" dataDxfId="125" totalsRowDxfId="124"/>
    <tableColumn id="3" xr3:uid="{F68E1766-2F09-40F7-ACD3-09615072DE9C}" name="PROVEEDOR" dataDxfId="123" totalsRowDxfId="122"/>
    <tableColumn id="4" xr3:uid="{AABD3E7E-8E0E-4336-95A5-60C3E7F624D1}" name="CONCEPTO" totalsRowLabel="TOTAL GENERAL:" dataDxfId="121" totalsRowDxfId="120"/>
    <tableColumn id="5" xr3:uid="{196D70A9-4C17-4C41-9C60-6B36E9379C55}" name="MONTO" totalsRowFunction="sum" dataDxfId="119" totalsRowDxfId="118"/>
    <tableColumn id="8" xr3:uid="{22926E7D-20FC-42FD-B802-5E9C47FA1CC6}" name="FORMA DE PAGO" dataDxfId="117" totalsRowDxfId="116"/>
    <tableColumn id="6" xr3:uid="{4919828C-4592-4724-A61B-94FD9F77D735}" name="FECHA LIMITE DE PAGO" dataDxfId="115" totalsRowDxfId="114"/>
  </tableColumns>
  <tableStyleInfo name="TableStyleMedium2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531D217-C455-415D-AAF2-8BAF38540D11}" name="Tabla434678910111213" displayName="Tabla434678910111213" ref="B12:H19" totalsRowCount="1" headerRowDxfId="113" dataDxfId="111" totalsRowDxfId="109" headerRowBorderDxfId="112" tableBorderDxfId="110">
  <autoFilter ref="B12:H18" xr:uid="{00000000-0009-0000-0100-000004000000}"/>
  <sortState xmlns:xlrd2="http://schemas.microsoft.com/office/spreadsheetml/2017/richdata2" ref="B13:H18">
    <sortCondition ref="C13:C18"/>
  </sortState>
  <tableColumns count="7">
    <tableColumn id="1" xr3:uid="{67CB30F7-B530-457E-A233-3FDD6759889B}" name="FACTURA NCF NO." dataDxfId="108" totalsRowDxfId="107"/>
    <tableColumn id="2" xr3:uid="{12E05E16-4B17-471C-89FB-B197ED3E79EC}" name="FECHA" dataDxfId="106" totalsRowDxfId="105"/>
    <tableColumn id="3" xr3:uid="{CE2BCD4A-C91B-4818-AE46-2A02F399D3E0}" name="PROVEEDOR" dataDxfId="104" totalsRowDxfId="103"/>
    <tableColumn id="4" xr3:uid="{97688456-0E1B-4C65-A5A4-4824E3DA4178}" name="CONCEPTO" totalsRowLabel="TOTAL GENERAL:" dataDxfId="102" totalsRowDxfId="101"/>
    <tableColumn id="5" xr3:uid="{3706FE68-40B9-4204-855F-98655A34D013}" name="MONTO" totalsRowFunction="sum" dataDxfId="100" totalsRowDxfId="99"/>
    <tableColumn id="8" xr3:uid="{E863E914-70D3-4EF0-B56F-E04279C1E40A}" name="FORMA DE PAGO" dataDxfId="98" totalsRowDxfId="97"/>
    <tableColumn id="6" xr3:uid="{5FCF35E2-9663-404A-BCEA-B058219FD697}" name="FECHA LIMITE DE PAGO" dataDxfId="96" totalsRowDxfId="95"/>
  </tableColumns>
  <tableStyleInfo name="TableStyleMedium2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39ADD70-9722-4923-ADE0-AFC4F1CFD9FE}" name="Tabla43467891011121314" displayName="Tabla43467891011121314" ref="B12:H19" totalsRowCount="1" headerRowDxfId="94" dataDxfId="92" totalsRowDxfId="90" headerRowBorderDxfId="93" tableBorderDxfId="91">
  <autoFilter ref="B12:H18" xr:uid="{00000000-0009-0000-0100-000004000000}"/>
  <sortState xmlns:xlrd2="http://schemas.microsoft.com/office/spreadsheetml/2017/richdata2" ref="B13:H18">
    <sortCondition ref="C13:C18"/>
  </sortState>
  <tableColumns count="7">
    <tableColumn id="1" xr3:uid="{8272A0D1-7B9D-421E-AABA-A52DE5704299}" name="FACTURA NCF NO." dataDxfId="89" totalsRowDxfId="88"/>
    <tableColumn id="2" xr3:uid="{4D1ED9A6-124D-492E-8257-5B008F2BD4DD}" name="FECHA" dataDxfId="87" totalsRowDxfId="86"/>
    <tableColumn id="3" xr3:uid="{6296E86B-C0A7-415D-A683-CECCE4FBCD7F}" name="PROVEEDOR" dataDxfId="85" totalsRowDxfId="84"/>
    <tableColumn id="4" xr3:uid="{33061ED7-75FF-479B-AD2F-3E437A0E3D39}" name="CONCEPTO" totalsRowLabel="TOTAL GENERAL:" dataDxfId="83" totalsRowDxfId="82"/>
    <tableColumn id="5" xr3:uid="{5F60C550-30AF-402B-8195-7B5DEFCF5C21}" name="MONTO" totalsRowFunction="sum" dataDxfId="81" totalsRowDxfId="80"/>
    <tableColumn id="8" xr3:uid="{A0B9F006-7A19-4A25-B447-F7A25B0956D9}" name="FORMA DE PAGO" dataDxfId="79" totalsRowDxfId="78"/>
    <tableColumn id="6" xr3:uid="{4D6E829C-16F6-4320-9D67-6145558C665A}" name="FECHA LIMITE DE PAGO" dataDxfId="77" totalsRowDxfId="76"/>
  </tableColumns>
  <tableStyleInfo name="TableStyleMedium2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D4D9CAC-4B2B-46A5-81F7-2402B183686D}" name="Tabla4346789101112131415" displayName="Tabla4346789101112131415" ref="B12:H22" totalsRowCount="1" headerRowDxfId="75" dataDxfId="73" totalsRowDxfId="71" headerRowBorderDxfId="74" tableBorderDxfId="72">
  <autoFilter ref="B12:H21" xr:uid="{00000000-0009-0000-0100-000004000000}"/>
  <sortState xmlns:xlrd2="http://schemas.microsoft.com/office/spreadsheetml/2017/richdata2" ref="B13:H19">
    <sortCondition ref="C13:C19"/>
  </sortState>
  <tableColumns count="7">
    <tableColumn id="1" xr3:uid="{B04D1DDA-150B-4F4B-B070-8DCB10380D80}" name="FACTURA NCF NO." dataDxfId="70" totalsRowDxfId="69"/>
    <tableColumn id="2" xr3:uid="{1AA9D02F-CABD-4A19-84E1-20E64C20C3ED}" name="FECHA" dataDxfId="68" totalsRowDxfId="67"/>
    <tableColumn id="3" xr3:uid="{092A2BA7-962F-4D60-B55A-2032A309E478}" name="PROVEEDOR" dataDxfId="66" totalsRowDxfId="65"/>
    <tableColumn id="4" xr3:uid="{88D207E1-4C95-4F92-B2D7-A250F1D59A39}" name="CONCEPTO" totalsRowLabel="TOTAL GENERAL:" dataDxfId="64" totalsRowDxfId="63"/>
    <tableColumn id="5" xr3:uid="{DF60F615-E4E5-4614-A7B9-9A24E70AF161}" name="MONTO" totalsRowFunction="sum" dataDxfId="62" totalsRowDxfId="61"/>
    <tableColumn id="8" xr3:uid="{4AF6E0BD-23A8-454E-B950-641730D74855}" name="FORMA DE PAGO" dataDxfId="60" totalsRowDxfId="59"/>
    <tableColumn id="6" xr3:uid="{096FB6EF-AC50-4997-9D3F-22655D1075EE}" name="FECHA LIMITE DE PAGO" dataDxfId="58" totalsRowDxfId="57"/>
  </tableColumns>
  <tableStyleInfo name="TableStyleMedium2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9213EFE-233C-40C3-A41A-8C389C9ED6E6}" name="Tabla434678910111213141516" displayName="Tabla434678910111213141516" ref="B12:H22" totalsRowCount="1" headerRowDxfId="56" dataDxfId="54" totalsRowDxfId="52" headerRowBorderDxfId="55" tableBorderDxfId="53">
  <autoFilter ref="B12:H21" xr:uid="{00000000-0009-0000-0100-000004000000}"/>
  <sortState xmlns:xlrd2="http://schemas.microsoft.com/office/spreadsheetml/2017/richdata2" ref="B13:H20">
    <sortCondition ref="C13:C20"/>
  </sortState>
  <tableColumns count="7">
    <tableColumn id="1" xr3:uid="{4A729DF1-54C7-486C-99F5-D8A2F29B5EA0}" name="FACTURA NCF NO." dataDxfId="51" totalsRowDxfId="50"/>
    <tableColumn id="2" xr3:uid="{D7458C8C-C455-414F-A4F9-09BC1A93CF38}" name="FECHA" dataDxfId="49" totalsRowDxfId="48"/>
    <tableColumn id="3" xr3:uid="{6C387702-B30B-4FC9-827A-C7E9E010A14D}" name="PROVEEDOR" dataDxfId="47" totalsRowDxfId="46"/>
    <tableColumn id="4" xr3:uid="{9902FE97-975F-4C80-B2E7-C03291304D7D}" name="CONCEPTO" totalsRowLabel="TOTAL GENERAL:" dataDxfId="45" totalsRowDxfId="44"/>
    <tableColumn id="5" xr3:uid="{3C44E9DD-8613-435F-A67F-B3F4C3CE8E35}" name="MONTO" totalsRowFunction="sum" dataDxfId="43" totalsRowDxfId="42"/>
    <tableColumn id="8" xr3:uid="{031AEE32-8CE1-4C0F-90B3-B015ADD24647}" name="FORMA DE PAGO" dataDxfId="41" totalsRowDxfId="40"/>
    <tableColumn id="6" xr3:uid="{77787E14-81D1-4F2F-8A68-51B48394F7F5}" name="FECHA LIMITE DE PAGO" dataDxfId="39" totalsRowDxfId="38"/>
  </tableColumns>
  <tableStyleInfo name="TableStyleMedium2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F5088E9-BE2D-4C29-BE67-C1C3FEBC0FC0}" name="Tabla43467891011121314151617" displayName="Tabla43467891011121314151617" ref="B12:H29" totalsRowCount="1" headerRowDxfId="37" dataDxfId="35" totalsRowDxfId="33" headerRowBorderDxfId="36" tableBorderDxfId="34">
  <autoFilter ref="B12:H28" xr:uid="{00000000-0009-0000-0100-000004000000}"/>
  <sortState xmlns:xlrd2="http://schemas.microsoft.com/office/spreadsheetml/2017/richdata2" ref="B13:H28">
    <sortCondition ref="C13:C28"/>
  </sortState>
  <tableColumns count="7">
    <tableColumn id="1" xr3:uid="{8918892D-C198-47B3-AC99-0BB1E44C22B9}" name="FACTURA NCF NO." dataDxfId="32" totalsRowDxfId="31"/>
    <tableColumn id="2" xr3:uid="{27252476-946B-4EAC-9048-4C60D5129DCD}" name="FECHA" dataDxfId="30" totalsRowDxfId="29"/>
    <tableColumn id="3" xr3:uid="{4C104FAD-FCFA-49D3-88BC-DEC0DC7FC868}" name="PROVEEDOR" dataDxfId="28" totalsRowDxfId="27"/>
    <tableColumn id="4" xr3:uid="{0892A1A0-E959-4C26-9A84-25E42EF17AD5}" name="CONCEPTO" totalsRowLabel="TOTAL GENERAL:" dataDxfId="26" totalsRowDxfId="25"/>
    <tableColumn id="5" xr3:uid="{3ADDE51C-B5F9-4611-B02D-646F9CAF23BA}" name="MONTO" totalsRowFunction="sum" dataDxfId="24" totalsRowDxfId="23"/>
    <tableColumn id="8" xr3:uid="{FC2E9AF5-3184-426E-AE2A-A91B0CB35229}" name="FORMA DE PAGO" dataDxfId="22" totalsRowDxfId="21"/>
    <tableColumn id="6" xr3:uid="{42330391-53CA-4707-897B-9D81F6EA46E8}" name="FECHA LIMITE DE PAGO" dataDxfId="20" totalsRowDxfId="19"/>
  </tableColumns>
  <tableStyleInfo name="TableStyleMedium2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9514B0C-0C0C-4A24-BDBA-CCC18D964D8C}" name="Tabla4346789101112131415161718" displayName="Tabla4346789101112131415161718" ref="B12:H29" totalsRowCount="1" headerRowDxfId="18" dataDxfId="16" totalsRowDxfId="14" headerRowBorderDxfId="17" tableBorderDxfId="15">
  <autoFilter ref="B12:H28" xr:uid="{00000000-0009-0000-0100-000004000000}"/>
  <sortState xmlns:xlrd2="http://schemas.microsoft.com/office/spreadsheetml/2017/richdata2" ref="B13:H28">
    <sortCondition ref="C13:C28"/>
  </sortState>
  <tableColumns count="7">
    <tableColumn id="1" xr3:uid="{B27A08B5-0A1D-44EE-B6F6-2B743CEF1492}" name="FACTURA NCF NO." dataDxfId="13" totalsRowDxfId="6"/>
    <tableColumn id="2" xr3:uid="{8A6582F9-FA16-4704-AF79-1EC1DCF4774B}" name="FECHA" dataDxfId="12" totalsRowDxfId="5"/>
    <tableColumn id="3" xr3:uid="{1B8DA392-A7E4-4B34-A5AF-5A3CFCC4413A}" name="PROVEEDOR" dataDxfId="11" totalsRowDxfId="4"/>
    <tableColumn id="4" xr3:uid="{02F8D64E-87B5-41AD-8390-8BBB07DB912D}" name="CONCEPTO" totalsRowLabel="TOTAL GENERAL:" dataDxfId="10" totalsRowDxfId="3"/>
    <tableColumn id="5" xr3:uid="{F3F37203-391E-4963-9CD5-3CDE269267AD}" name="MONTO" totalsRowFunction="sum" dataDxfId="9" totalsRowDxfId="2"/>
    <tableColumn id="8" xr3:uid="{F26D87EE-49AB-4101-8C3C-3418DA3D3651}" name="FORMA DE PAGO" dataDxfId="8" totalsRowDxfId="1"/>
    <tableColumn id="6" xr3:uid="{25DDD5B8-06CD-440C-95B0-14579D9805EE}" name="FECHA LIMITE DE PAGO" dataDxfId="7" totalsRowDxfId="0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301" totalsRowDxfId="298" headerRowBorderDxfId="300" tableBorderDxfId="299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297" totalsRowDxfId="296"/>
    <tableColumn id="2" xr3:uid="{00000000-0010-0000-0000-000002000000}" name="FECHA" dataDxfId="295" totalsRowDxfId="294"/>
    <tableColumn id="3" xr3:uid="{00000000-0010-0000-0000-000003000000}" name="PROVEEDOR" dataDxfId="293" totalsRowDxfId="292"/>
    <tableColumn id="4" xr3:uid="{00000000-0010-0000-0000-000004000000}" name="CONCEPTO" totalsRowLabel="TOTAL GENERAL:" dataDxfId="291" totalsRowDxfId="290"/>
    <tableColumn id="5" xr3:uid="{00000000-0010-0000-0000-000005000000}" name="MONTO" totalsRowFunction="sum" dataDxfId="289" totalsRowDxfId="288"/>
    <tableColumn id="8" xr3:uid="{00000000-0010-0000-0000-000008000000}" name="FORMA DE PAGO" dataDxfId="287" totalsRowDxfId="286"/>
    <tableColumn id="6" xr3:uid="{00000000-0010-0000-0000-000006000000}" name="FECHA LIMITE DE PAGO" dataDxfId="285" totalsRowDxfId="284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283" totalsRowDxfId="280" headerRowBorderDxfId="282" tableBorderDxfId="281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279" totalsRowDxfId="278"/>
    <tableColumn id="2" xr3:uid="{F0C0D880-DB49-4DA6-8BF7-C63C28F4C6ED}" name="FECHA" dataDxfId="277" totalsRowDxfId="276"/>
    <tableColumn id="3" xr3:uid="{C4DB2F89-7E97-4700-A7CF-A2BB7CFA1397}" name="PROVEEDOR" dataDxfId="275" totalsRowDxfId="274"/>
    <tableColumn id="4" xr3:uid="{B89394EF-3172-4421-82ED-B610CA1A98FA}" name="CONCEPTO" totalsRowLabel="TOTAL GENERAL:" dataDxfId="273" totalsRowDxfId="272"/>
    <tableColumn id="5" xr3:uid="{67468A32-3047-4D3F-9868-4849D0D1B374}" name="MONTO" totalsRowFunction="sum" dataDxfId="271" totalsRowDxfId="270"/>
    <tableColumn id="8" xr3:uid="{465F2096-2F8C-41E3-A0F6-88D00A0AF780}" name="FORMA DE PAGO" dataDxfId="269" totalsRowDxfId="268"/>
    <tableColumn id="6" xr3:uid="{CEAD1E85-EDA6-45A1-8E65-8CF4249D4C73}" name="FECHA LIMITE DE PAGO" dataDxfId="267" totalsRowDxfId="266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265" dataDxfId="263" totalsRowDxfId="261" headerRowBorderDxfId="264" tableBorderDxfId="262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260" totalsRowDxfId="259"/>
    <tableColumn id="2" xr3:uid="{7951438E-E19F-4435-A07F-787D7D7F8B56}" name="FECHA" dataDxfId="258" totalsRowDxfId="257"/>
    <tableColumn id="3" xr3:uid="{9C9D9424-F725-46C9-8417-6533DDCB5BE7}" name="PROVEEDOR" dataDxfId="256" totalsRowDxfId="255"/>
    <tableColumn id="4" xr3:uid="{AFD1F1ED-2ED1-4463-BCCB-68301EEEE00F}" name="CONCEPTO" totalsRowLabel="TOTAL GENERAL:" dataDxfId="254" totalsRowDxfId="253"/>
    <tableColumn id="5" xr3:uid="{F0D0FF33-EF53-481B-8100-649F05515FD0}" name="MONTO" totalsRowFunction="sum" dataDxfId="252" totalsRowDxfId="251"/>
    <tableColumn id="8" xr3:uid="{8543980E-E89C-4957-807E-98665F6AB553}" name="FORMA DE PAGO" dataDxfId="250" totalsRowDxfId="249"/>
    <tableColumn id="6" xr3:uid="{F8687716-8E48-4CF7-B255-75D4673C5F14}" name="FECHA LIMITE DE PAGO" dataDxfId="248" totalsRowDxfId="247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246" dataDxfId="244" totalsRowDxfId="242" headerRowBorderDxfId="245" tableBorderDxfId="243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241" totalsRowDxfId="240"/>
    <tableColumn id="2" xr3:uid="{A4317F85-08F0-406E-97E8-5AD0F5C5D493}" name="FECHA" dataDxfId="239" totalsRowDxfId="238"/>
    <tableColumn id="3" xr3:uid="{1C805EB1-247A-4FB4-83A1-1BDD8F79F163}" name="PROVEEDOR" dataDxfId="237" totalsRowDxfId="236"/>
    <tableColumn id="4" xr3:uid="{A8504FF2-7160-4AD0-942A-22221BA2F655}" name="CONCEPTO" totalsRowLabel="TOTAL GENERAL:" dataDxfId="235" totalsRowDxfId="234"/>
    <tableColumn id="5" xr3:uid="{6E4BBD5F-B207-43A2-9C54-E2EF31D5B7E3}" name="MONTO" totalsRowFunction="sum" dataDxfId="233" totalsRowDxfId="232"/>
    <tableColumn id="8" xr3:uid="{CD4D0C4D-38D5-41E0-B275-2C36F6573D66}" name="FORMA DE PAGO" dataDxfId="231" totalsRowDxfId="230"/>
    <tableColumn id="6" xr3:uid="{2D74E42E-1CA9-4783-8DBF-D62220CF530F}" name="FECHA LIMITE DE PAGO" dataDxfId="229" totalsRowDxfId="228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BC59A1-B7A6-4964-BCC0-7943F560FB41}" name="Tabla43467" displayName="Tabla43467" ref="B12:H41" totalsRowCount="1" headerRowDxfId="227" dataDxfId="225" totalsRowDxfId="223" headerRowBorderDxfId="226" tableBorderDxfId="224">
  <autoFilter ref="B12:H40" xr:uid="{00000000-0009-0000-0100-000004000000}"/>
  <sortState xmlns:xlrd2="http://schemas.microsoft.com/office/spreadsheetml/2017/richdata2" ref="B13:H40">
    <sortCondition ref="C13:C40"/>
  </sortState>
  <tableColumns count="7">
    <tableColumn id="1" xr3:uid="{EA03B4F7-0E37-4C61-95C9-677AB3E80FA9}" name="FACTURA NCF NO." dataDxfId="222" totalsRowDxfId="221"/>
    <tableColumn id="2" xr3:uid="{F690138B-CDB5-4F44-9D68-B7C98D7E39DC}" name="FECHA" dataDxfId="220" totalsRowDxfId="219"/>
    <tableColumn id="3" xr3:uid="{0752794B-4B4E-437D-8813-C94BA8AFE463}" name="PROVEEDOR" dataDxfId="218" totalsRowDxfId="217"/>
    <tableColumn id="4" xr3:uid="{F5FF02F3-2D86-43CA-B68A-87BBF32E4584}" name="CONCEPTO" totalsRowLabel="TOTAL GENERAL:" dataDxfId="216" totalsRowDxfId="215"/>
    <tableColumn id="5" xr3:uid="{972F4685-30AA-4156-AC04-46B1F4177D42}" name="MONTO" totalsRowFunction="sum" dataDxfId="214" totalsRowDxfId="213"/>
    <tableColumn id="8" xr3:uid="{C4575206-501F-4488-989C-1A8EEFC3E246}" name="FORMA DE PAGO" dataDxfId="212" totalsRowDxfId="211"/>
    <tableColumn id="6" xr3:uid="{AF8768D2-9B64-4B11-AEB5-47369CA45431}" name="FECHA LIMITE DE PAGO" dataDxfId="210" totalsRowDxfId="209"/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9884E-8D02-4EE6-866B-A4D5F1262EBF}" name="Tabla434678" displayName="Tabla434678" ref="B12:H35" totalsRowCount="1" headerRowDxfId="208" dataDxfId="206" totalsRowDxfId="204" headerRowBorderDxfId="207" tableBorderDxfId="205">
  <autoFilter ref="B12:H34" xr:uid="{00000000-0009-0000-0100-000004000000}"/>
  <sortState xmlns:xlrd2="http://schemas.microsoft.com/office/spreadsheetml/2017/richdata2" ref="B13:H34">
    <sortCondition ref="C13:C34"/>
  </sortState>
  <tableColumns count="7">
    <tableColumn id="1" xr3:uid="{207444CA-5EEF-4118-91B9-77E3A9E67284}" name="FACTURA NCF NO." dataDxfId="203" totalsRowDxfId="202"/>
    <tableColumn id="2" xr3:uid="{5B1456D8-CCFF-46EB-B56A-90E9805ACCAB}" name="FECHA" dataDxfId="201" totalsRowDxfId="200"/>
    <tableColumn id="3" xr3:uid="{8410EAA1-FF6C-4C61-9529-4D55851886A8}" name="PROVEEDOR" dataDxfId="199" totalsRowDxfId="198"/>
    <tableColumn id="4" xr3:uid="{77943675-8EBD-4A76-83FF-1C6FCC901967}" name="CONCEPTO" totalsRowLabel="TOTAL GENERAL:" dataDxfId="197" totalsRowDxfId="196"/>
    <tableColumn id="5" xr3:uid="{BFC44214-280C-4DB1-ACF3-EC22303DA770}" name="MONTO" totalsRowFunction="sum" dataDxfId="195" totalsRowDxfId="194"/>
    <tableColumn id="8" xr3:uid="{B6802997-B6D3-4224-B6D0-699CB53FFBAC}" name="FORMA DE PAGO" dataDxfId="193" totalsRowDxfId="192"/>
    <tableColumn id="6" xr3:uid="{71BADE83-CEC2-4189-B61E-1E9BDBCC42DE}" name="FECHA LIMITE DE PAGO" dataDxfId="191" totalsRowDxfId="190"/>
  </tableColumns>
  <tableStyleInfo name="TableStyleMedium2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D6FF48-DE68-4716-9E11-E460772B03D9}" name="Tabla4346789" displayName="Tabla4346789" ref="B12:H33" totalsRowCount="1" headerRowDxfId="189" dataDxfId="187" totalsRowDxfId="185" headerRowBorderDxfId="188" tableBorderDxfId="186">
  <autoFilter ref="B12:H32" xr:uid="{00000000-0009-0000-0100-000004000000}"/>
  <sortState xmlns:xlrd2="http://schemas.microsoft.com/office/spreadsheetml/2017/richdata2" ref="B13:H32">
    <sortCondition ref="C13:C32"/>
  </sortState>
  <tableColumns count="7">
    <tableColumn id="1" xr3:uid="{2672A2D2-19B0-43A6-AA14-F5617CE0AD0E}" name="FACTURA NCF NO." dataDxfId="184" totalsRowDxfId="183"/>
    <tableColumn id="2" xr3:uid="{70D7D939-F101-46A9-BA6C-B74307EBA8CF}" name="FECHA" dataDxfId="182" totalsRowDxfId="181"/>
    <tableColumn id="3" xr3:uid="{AD5D2E8C-8021-4CC3-ACA0-CB3BBE50B4A1}" name="PROVEEDOR" dataDxfId="180" totalsRowDxfId="179"/>
    <tableColumn id="4" xr3:uid="{D13F4C1B-4813-469B-A299-0F09121EB1F5}" name="CONCEPTO" totalsRowLabel="TOTAL GENERAL:" dataDxfId="178" totalsRowDxfId="177"/>
    <tableColumn id="5" xr3:uid="{ED38265B-5542-4DBD-9C0D-5FC22D32E6DC}" name="MONTO" totalsRowFunction="sum" dataDxfId="176" totalsRowDxfId="175"/>
    <tableColumn id="8" xr3:uid="{9E386900-62AC-4171-A94B-DEEAE29251D3}" name="FORMA DE PAGO" dataDxfId="174" totalsRowDxfId="173"/>
    <tableColumn id="6" xr3:uid="{908CA339-1C87-49B7-8A3E-3190F3973633}" name="FECHA LIMITE DE PAGO" dataDxfId="172" totalsRowDxfId="171"/>
  </tableColumns>
  <tableStyleInfo name="TableStyleMedium2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1E94DA-4823-4711-8223-DB998FE8FFAD}" name="Tabla434678910" displayName="Tabla434678910" ref="B12:H24" totalsRowCount="1" headerRowDxfId="170" dataDxfId="168" totalsRowDxfId="166" headerRowBorderDxfId="169" tableBorderDxfId="167">
  <autoFilter ref="B12:H23" xr:uid="{00000000-0009-0000-0100-000004000000}"/>
  <sortState xmlns:xlrd2="http://schemas.microsoft.com/office/spreadsheetml/2017/richdata2" ref="B13:H23">
    <sortCondition ref="C13:C23"/>
  </sortState>
  <tableColumns count="7">
    <tableColumn id="1" xr3:uid="{247D7BEF-AE34-4861-AA22-6EE93727057B}" name="FACTURA NCF NO." dataDxfId="165" totalsRowDxfId="164"/>
    <tableColumn id="2" xr3:uid="{D61927D1-7168-4A4A-80FA-F42C2C0073F1}" name="FECHA" dataDxfId="163" totalsRowDxfId="162"/>
    <tableColumn id="3" xr3:uid="{8BFC565E-FBCE-4648-9DD8-313AD35533DE}" name="PROVEEDOR" dataDxfId="161" totalsRowDxfId="160"/>
    <tableColumn id="4" xr3:uid="{DBDCAB80-F4B6-4FB9-BB62-F549C67E7997}" name="CONCEPTO" totalsRowLabel="TOTAL GENERAL:" dataDxfId="159" totalsRowDxfId="158"/>
    <tableColumn id="5" xr3:uid="{6137574B-36AB-4D37-9D21-7DCD35796EC7}" name="MONTO" totalsRowFunction="sum" dataDxfId="157" totalsRowDxfId="156"/>
    <tableColumn id="8" xr3:uid="{819E7FD2-FC97-45FF-B29E-38E3AD678B9C}" name="FORMA DE PAGO" dataDxfId="155" totalsRowDxfId="154"/>
    <tableColumn id="6" xr3:uid="{88A625D9-EBA6-4E18-930C-7F5C08644FE4}" name="FECHA LIMITE DE PAGO" dataDxfId="153" totalsRowDxfId="152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 x14ac:dyDescent="0.2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 x14ac:dyDescent="0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 x14ac:dyDescent="0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 x14ac:dyDescent="0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 x14ac:dyDescent="0.2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 x14ac:dyDescent="0.2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 x14ac:dyDescent="0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 x14ac:dyDescent="0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 x14ac:dyDescent="0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 x14ac:dyDescent="0.45">
      <c r="B23" s="2" t="s">
        <v>40</v>
      </c>
      <c r="C23" s="2"/>
      <c r="D23" s="2"/>
      <c r="E23" s="2"/>
      <c r="F23" s="12"/>
      <c r="G23" s="3"/>
      <c r="H23" s="2"/>
    </row>
    <row r="24" spans="2:8" ht="28.5" x14ac:dyDescent="0.45">
      <c r="B24" s="2"/>
      <c r="C24" s="2"/>
      <c r="D24" s="2"/>
      <c r="E24" s="2"/>
      <c r="F24" s="12"/>
      <c r="G24" s="3"/>
      <c r="H24" s="2"/>
    </row>
    <row r="25" spans="2:8" ht="28.5" x14ac:dyDescent="0.4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 x14ac:dyDescent="0.45">
      <c r="B26" s="9"/>
      <c r="C26" s="9"/>
      <c r="D26" s="9"/>
      <c r="E26" s="9"/>
      <c r="F26" s="12"/>
      <c r="G26" s="10"/>
      <c r="H26" s="9"/>
    </row>
    <row r="27" spans="2:8" ht="28.5" x14ac:dyDescent="0.45">
      <c r="B27" s="9"/>
      <c r="C27" s="9"/>
      <c r="D27" s="9"/>
      <c r="E27" s="9"/>
      <c r="F27" s="12"/>
      <c r="G27" s="10"/>
      <c r="H27" s="9"/>
    </row>
    <row r="28" spans="2:8" ht="28.5" x14ac:dyDescent="0.4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 x14ac:dyDescent="0.4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 x14ac:dyDescent="0.4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 x14ac:dyDescent="0.45">
      <c r="B31" s="12"/>
      <c r="C31" s="12"/>
      <c r="D31" s="12"/>
      <c r="E31" s="12"/>
      <c r="F31" s="12"/>
      <c r="G31" s="12"/>
      <c r="H31" s="12"/>
    </row>
    <row r="32" spans="2:8" x14ac:dyDescent="0.25">
      <c r="E32" s="16"/>
    </row>
    <row r="33" spans="2:9" x14ac:dyDescent="0.25">
      <c r="E33" s="16"/>
      <c r="I33" s="1"/>
    </row>
    <row r="34" spans="2:9" x14ac:dyDescent="0.25">
      <c r="E34" s="16"/>
    </row>
    <row r="36" spans="2:9" ht="21" x14ac:dyDescent="0.25">
      <c r="B36" s="5"/>
    </row>
    <row r="49" spans="5:5" x14ac:dyDescent="0.2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8005-2A02-4724-A31D-B5BECF2DF6DF}">
  <dimension ref="B1:H59"/>
  <sheetViews>
    <sheetView zoomScale="40" zoomScaleNormal="40" workbookViewId="0">
      <selection activeCell="P32" sqref="P32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300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44895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44895</v>
      </c>
    </row>
    <row r="15" spans="2:8" ht="52.5" x14ac:dyDescent="0.4">
      <c r="B15" s="17" t="s">
        <v>149</v>
      </c>
      <c r="C15" s="3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44895</v>
      </c>
    </row>
    <row r="16" spans="2:8" x14ac:dyDescent="0.4">
      <c r="B16" s="17" t="s">
        <v>283</v>
      </c>
      <c r="C16" s="38">
        <v>44771</v>
      </c>
      <c r="D16" s="19" t="s">
        <v>284</v>
      </c>
      <c r="E16" s="19" t="s">
        <v>285</v>
      </c>
      <c r="F16" s="20">
        <v>8509.49</v>
      </c>
      <c r="G16" s="21" t="s">
        <v>15</v>
      </c>
      <c r="H16" s="18">
        <v>44895</v>
      </c>
    </row>
    <row r="17" spans="2:8" x14ac:dyDescent="0.4">
      <c r="B17" s="17" t="s">
        <v>242</v>
      </c>
      <c r="C17" s="38">
        <v>44798</v>
      </c>
      <c r="D17" s="19" t="s">
        <v>243</v>
      </c>
      <c r="E17" s="19" t="s">
        <v>244</v>
      </c>
      <c r="F17" s="20">
        <v>11505</v>
      </c>
      <c r="G17" s="21" t="s">
        <v>15</v>
      </c>
      <c r="H17" s="18">
        <v>44895</v>
      </c>
    </row>
    <row r="18" spans="2:8" ht="52.5" x14ac:dyDescent="0.4">
      <c r="B18" s="17" t="s">
        <v>270</v>
      </c>
      <c r="C18" s="38">
        <v>44835</v>
      </c>
      <c r="D18" s="19" t="s">
        <v>271</v>
      </c>
      <c r="E18" s="19" t="s">
        <v>272</v>
      </c>
      <c r="F18" s="20">
        <v>4720</v>
      </c>
      <c r="G18" s="21" t="s">
        <v>15</v>
      </c>
      <c r="H18" s="18">
        <v>44895</v>
      </c>
    </row>
    <row r="19" spans="2:8" x14ac:dyDescent="0.4">
      <c r="B19" s="17" t="s">
        <v>266</v>
      </c>
      <c r="C19" s="38">
        <v>44846</v>
      </c>
      <c r="D19" s="19" t="s">
        <v>219</v>
      </c>
      <c r="E19" s="19" t="s">
        <v>267</v>
      </c>
      <c r="F19" s="20">
        <v>34522.080000000002</v>
      </c>
      <c r="G19" s="21" t="s">
        <v>15</v>
      </c>
      <c r="H19" s="18">
        <v>44895</v>
      </c>
    </row>
    <row r="20" spans="2:8" ht="52.5" x14ac:dyDescent="0.4">
      <c r="B20" s="17" t="s">
        <v>268</v>
      </c>
      <c r="C20" s="38">
        <v>44848</v>
      </c>
      <c r="D20" s="19" t="s">
        <v>198</v>
      </c>
      <c r="E20" s="19" t="s">
        <v>269</v>
      </c>
      <c r="F20" s="20">
        <v>35400</v>
      </c>
      <c r="G20" s="21" t="s">
        <v>15</v>
      </c>
      <c r="H20" s="18">
        <v>44895</v>
      </c>
    </row>
    <row r="21" spans="2:8" ht="52.5" x14ac:dyDescent="0.4">
      <c r="B21" s="17" t="s">
        <v>276</v>
      </c>
      <c r="C21" s="38">
        <v>44848</v>
      </c>
      <c r="D21" s="19" t="s">
        <v>198</v>
      </c>
      <c r="E21" s="19" t="s">
        <v>277</v>
      </c>
      <c r="F21" s="20">
        <v>49560</v>
      </c>
      <c r="G21" s="21" t="s">
        <v>15</v>
      </c>
      <c r="H21" s="18">
        <v>44895</v>
      </c>
    </row>
    <row r="22" spans="2:8" x14ac:dyDescent="0.4">
      <c r="B22" s="17" t="s">
        <v>295</v>
      </c>
      <c r="C22" s="38">
        <v>44852</v>
      </c>
      <c r="D22" s="19" t="s">
        <v>296</v>
      </c>
      <c r="E22" s="19" t="s">
        <v>297</v>
      </c>
      <c r="F22" s="20">
        <v>75893.399999999994</v>
      </c>
      <c r="G22" s="21" t="s">
        <v>15</v>
      </c>
      <c r="H22" s="18">
        <v>44895</v>
      </c>
    </row>
    <row r="23" spans="2:8" ht="52.5" x14ac:dyDescent="0.4">
      <c r="B23" s="17" t="s">
        <v>290</v>
      </c>
      <c r="C23" s="38">
        <v>44854</v>
      </c>
      <c r="D23" s="19" t="s">
        <v>291</v>
      </c>
      <c r="E23" s="19" t="s">
        <v>292</v>
      </c>
      <c r="F23" s="20">
        <v>25000</v>
      </c>
      <c r="G23" s="21" t="s">
        <v>15</v>
      </c>
      <c r="H23" s="18">
        <v>44895</v>
      </c>
    </row>
    <row r="24" spans="2:8" x14ac:dyDescent="0.4">
      <c r="B24" s="17" t="s">
        <v>278</v>
      </c>
      <c r="C24" s="38">
        <v>44858</v>
      </c>
      <c r="D24" s="19" t="s">
        <v>198</v>
      </c>
      <c r="E24" s="19" t="s">
        <v>279</v>
      </c>
      <c r="F24" s="20">
        <v>31624</v>
      </c>
      <c r="G24" s="21" t="s">
        <v>15</v>
      </c>
      <c r="H24" s="18">
        <v>44895</v>
      </c>
    </row>
    <row r="25" spans="2:8" ht="52.5" x14ac:dyDescent="0.4">
      <c r="B25" s="17" t="s">
        <v>287</v>
      </c>
      <c r="C25" s="38">
        <v>44858</v>
      </c>
      <c r="D25" s="19" t="s">
        <v>288</v>
      </c>
      <c r="E25" s="19" t="s">
        <v>289</v>
      </c>
      <c r="F25" s="20">
        <v>206002.08</v>
      </c>
      <c r="G25" s="21" t="s">
        <v>15</v>
      </c>
      <c r="H25" s="18">
        <v>44895</v>
      </c>
    </row>
    <row r="26" spans="2:8" x14ac:dyDescent="0.4">
      <c r="B26" s="17" t="s">
        <v>144</v>
      </c>
      <c r="C26" s="38">
        <v>44860</v>
      </c>
      <c r="D26" s="19" t="s">
        <v>70</v>
      </c>
      <c r="E26" s="19" t="s">
        <v>286</v>
      </c>
      <c r="F26" s="20">
        <v>27140</v>
      </c>
      <c r="G26" s="21" t="s">
        <v>15</v>
      </c>
      <c r="H26" s="18">
        <v>44895</v>
      </c>
    </row>
    <row r="27" spans="2:8" ht="52.5" x14ac:dyDescent="0.4">
      <c r="B27" s="17" t="s">
        <v>273</v>
      </c>
      <c r="C27" s="38">
        <v>44861</v>
      </c>
      <c r="D27" s="19" t="s">
        <v>274</v>
      </c>
      <c r="E27" s="19" t="s">
        <v>275</v>
      </c>
      <c r="F27" s="20">
        <v>16298.75</v>
      </c>
      <c r="G27" s="21" t="s">
        <v>15</v>
      </c>
      <c r="H27" s="18">
        <v>44895</v>
      </c>
    </row>
    <row r="28" spans="2:8" ht="52.5" x14ac:dyDescent="0.4">
      <c r="B28" s="17" t="s">
        <v>280</v>
      </c>
      <c r="C28" s="38">
        <v>44861</v>
      </c>
      <c r="D28" s="19" t="s">
        <v>281</v>
      </c>
      <c r="E28" s="19" t="s">
        <v>282</v>
      </c>
      <c r="F28" s="20">
        <v>104800</v>
      </c>
      <c r="G28" s="21" t="s">
        <v>15</v>
      </c>
      <c r="H28" s="18">
        <v>44895</v>
      </c>
    </row>
    <row r="29" spans="2:8" x14ac:dyDescent="0.4">
      <c r="B29" s="17" t="s">
        <v>293</v>
      </c>
      <c r="C29" s="38">
        <v>44862</v>
      </c>
      <c r="D29" s="19" t="s">
        <v>288</v>
      </c>
      <c r="E29" s="19" t="s">
        <v>294</v>
      </c>
      <c r="F29" s="20">
        <v>192006.1</v>
      </c>
      <c r="G29" s="21" t="s">
        <v>15</v>
      </c>
      <c r="H29" s="18">
        <v>44895</v>
      </c>
    </row>
    <row r="30" spans="2:8" x14ac:dyDescent="0.4">
      <c r="B30" s="17" t="s">
        <v>298</v>
      </c>
      <c r="C30" s="38">
        <v>44862</v>
      </c>
      <c r="D30" s="19" t="s">
        <v>26</v>
      </c>
      <c r="E30" s="19" t="s">
        <v>299</v>
      </c>
      <c r="F30" s="20">
        <v>399523.54</v>
      </c>
      <c r="G30" s="21" t="s">
        <v>15</v>
      </c>
      <c r="H30" s="18">
        <v>44895</v>
      </c>
    </row>
    <row r="31" spans="2:8" x14ac:dyDescent="0.4">
      <c r="B31" s="17" t="s">
        <v>31</v>
      </c>
      <c r="C31" s="38">
        <v>44865</v>
      </c>
      <c r="D31" s="19" t="s">
        <v>247</v>
      </c>
      <c r="E31" s="19" t="s">
        <v>248</v>
      </c>
      <c r="F31" s="20">
        <v>16270840</v>
      </c>
      <c r="G31" s="21" t="s">
        <v>15</v>
      </c>
      <c r="H31" s="18">
        <v>44895</v>
      </c>
    </row>
    <row r="32" spans="2:8" x14ac:dyDescent="0.4">
      <c r="B32" s="26"/>
      <c r="C32" s="26"/>
      <c r="D32" s="26"/>
      <c r="E32" s="26" t="s">
        <v>39</v>
      </c>
      <c r="F32" s="24">
        <f>SUBTOTAL(109,Tabla43467891011[MONTO])</f>
        <v>17670737.100000001</v>
      </c>
      <c r="G32" s="25"/>
      <c r="H32" s="26"/>
    </row>
    <row r="33" spans="2:8" x14ac:dyDescent="0.4">
      <c r="B33" s="29" t="s">
        <v>40</v>
      </c>
      <c r="C33" s="29"/>
      <c r="D33" s="29"/>
      <c r="E33" s="29"/>
      <c r="G33" s="35"/>
      <c r="H33" s="29"/>
    </row>
    <row r="34" spans="2:8" x14ac:dyDescent="0.4">
      <c r="B34" s="29"/>
      <c r="C34" s="29"/>
      <c r="D34" s="29"/>
      <c r="E34" s="29"/>
      <c r="G34" s="35"/>
      <c r="H34" s="29"/>
    </row>
    <row r="35" spans="2:8" x14ac:dyDescent="0.4">
      <c r="B35" s="28" t="s">
        <v>41</v>
      </c>
      <c r="C35" s="29"/>
      <c r="D35" s="29"/>
      <c r="E35" s="28" t="s">
        <v>42</v>
      </c>
      <c r="G35" s="28" t="s">
        <v>43</v>
      </c>
      <c r="H35" s="29"/>
    </row>
    <row r="36" spans="2:8" x14ac:dyDescent="0.4">
      <c r="B36" s="29"/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36" t="s">
        <v>44</v>
      </c>
      <c r="E38" s="30" t="s">
        <v>45</v>
      </c>
      <c r="G38" s="30" t="s">
        <v>46</v>
      </c>
    </row>
    <row r="39" spans="2:8" x14ac:dyDescent="0.4">
      <c r="B39" s="36" t="s">
        <v>47</v>
      </c>
      <c r="E39" s="30" t="s">
        <v>48</v>
      </c>
      <c r="G39" s="30" t="s">
        <v>49</v>
      </c>
    </row>
    <row r="40" spans="2:8" x14ac:dyDescent="0.4">
      <c r="B40" s="28" t="s">
        <v>50</v>
      </c>
      <c r="E40" s="30" t="s">
        <v>51</v>
      </c>
      <c r="F40" s="37"/>
      <c r="G40" s="30" t="s">
        <v>52</v>
      </c>
    </row>
    <row r="42" spans="2:8" x14ac:dyDescent="0.4">
      <c r="E42" s="37"/>
    </row>
    <row r="43" spans="2:8" x14ac:dyDescent="0.4">
      <c r="E43" s="37"/>
    </row>
    <row r="44" spans="2:8" x14ac:dyDescent="0.4">
      <c r="E44" s="37"/>
    </row>
    <row r="46" spans="2:8" x14ac:dyDescent="0.4">
      <c r="B46" s="29"/>
    </row>
    <row r="59" spans="5:5" x14ac:dyDescent="0.4">
      <c r="E5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CDA-53A6-4383-B936-F966E5639658}">
  <dimension ref="B1:H61"/>
  <sheetViews>
    <sheetView zoomScale="40" zoomScaleNormal="40" workbookViewId="0">
      <selection activeCell="B33" sqref="B33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301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44926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44926</v>
      </c>
    </row>
    <row r="15" spans="2:8" ht="52.5" x14ac:dyDescent="0.4">
      <c r="B15" s="17" t="s">
        <v>149</v>
      </c>
      <c r="C15" s="3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44926</v>
      </c>
    </row>
    <row r="16" spans="2:8" x14ac:dyDescent="0.4">
      <c r="B16" s="17" t="s">
        <v>332</v>
      </c>
      <c r="C16" s="38">
        <v>44815</v>
      </c>
      <c r="D16" s="19" t="s">
        <v>333</v>
      </c>
      <c r="E16" s="19" t="s">
        <v>334</v>
      </c>
      <c r="F16" s="20">
        <v>557285.6</v>
      </c>
      <c r="G16" s="21" t="s">
        <v>15</v>
      </c>
      <c r="H16" s="18">
        <v>44926</v>
      </c>
    </row>
    <row r="17" spans="2:8" x14ac:dyDescent="0.4">
      <c r="B17" s="17" t="s">
        <v>302</v>
      </c>
      <c r="C17" s="38">
        <v>44846</v>
      </c>
      <c r="D17" s="19" t="s">
        <v>303</v>
      </c>
      <c r="E17" s="19" t="s">
        <v>304</v>
      </c>
      <c r="F17" s="20">
        <v>8614</v>
      </c>
      <c r="G17" s="21" t="s">
        <v>15</v>
      </c>
      <c r="H17" s="18">
        <v>44926</v>
      </c>
    </row>
    <row r="18" spans="2:8" x14ac:dyDescent="0.4">
      <c r="B18" s="17" t="s">
        <v>321</v>
      </c>
      <c r="C18" s="38">
        <v>44880</v>
      </c>
      <c r="D18" s="19" t="s">
        <v>322</v>
      </c>
      <c r="E18" s="19" t="s">
        <v>323</v>
      </c>
      <c r="F18" s="20">
        <v>14750</v>
      </c>
      <c r="G18" s="21" t="s">
        <v>15</v>
      </c>
      <c r="H18" s="18">
        <v>44926</v>
      </c>
    </row>
    <row r="19" spans="2:8" x14ac:dyDescent="0.4">
      <c r="B19" s="17" t="s">
        <v>338</v>
      </c>
      <c r="C19" s="38">
        <v>44881</v>
      </c>
      <c r="D19" s="19" t="s">
        <v>134</v>
      </c>
      <c r="E19" s="19" t="s">
        <v>339</v>
      </c>
      <c r="F19" s="20">
        <v>75893.399999999994</v>
      </c>
      <c r="G19" s="21" t="s">
        <v>15</v>
      </c>
      <c r="H19" s="38">
        <v>44926</v>
      </c>
    </row>
    <row r="20" spans="2:8" x14ac:dyDescent="0.4">
      <c r="B20" s="17" t="s">
        <v>329</v>
      </c>
      <c r="C20" s="38">
        <v>44883</v>
      </c>
      <c r="D20" s="19" t="s">
        <v>35</v>
      </c>
      <c r="E20" s="19" t="s">
        <v>330</v>
      </c>
      <c r="F20" s="20">
        <v>210598.12</v>
      </c>
      <c r="G20" s="21" t="s">
        <v>15</v>
      </c>
      <c r="H20" s="18">
        <v>44926</v>
      </c>
    </row>
    <row r="21" spans="2:8" ht="52.5" x14ac:dyDescent="0.4">
      <c r="B21" s="17" t="s">
        <v>307</v>
      </c>
      <c r="C21" s="38">
        <v>44886</v>
      </c>
      <c r="D21" s="19" t="s">
        <v>308</v>
      </c>
      <c r="E21" s="19" t="s">
        <v>309</v>
      </c>
      <c r="F21" s="20">
        <v>10785.2</v>
      </c>
      <c r="G21" s="21" t="s">
        <v>15</v>
      </c>
      <c r="H21" s="18">
        <v>44926</v>
      </c>
    </row>
    <row r="22" spans="2:8" ht="52.5" x14ac:dyDescent="0.4">
      <c r="B22" s="17" t="s">
        <v>318</v>
      </c>
      <c r="C22" s="38">
        <v>44886</v>
      </c>
      <c r="D22" s="19" t="s">
        <v>319</v>
      </c>
      <c r="E22" s="19" t="s">
        <v>320</v>
      </c>
      <c r="F22" s="20">
        <v>140184</v>
      </c>
      <c r="G22" s="21" t="s">
        <v>15</v>
      </c>
      <c r="H22" s="18">
        <v>44926</v>
      </c>
    </row>
    <row r="23" spans="2:8" x14ac:dyDescent="0.4">
      <c r="B23" s="17" t="s">
        <v>74</v>
      </c>
      <c r="C23" s="38">
        <v>44887</v>
      </c>
      <c r="D23" s="19" t="s">
        <v>312</v>
      </c>
      <c r="E23" s="19" t="s">
        <v>317</v>
      </c>
      <c r="F23" s="20">
        <v>188160</v>
      </c>
      <c r="G23" s="21" t="s">
        <v>15</v>
      </c>
      <c r="H23" s="18">
        <v>44926</v>
      </c>
    </row>
    <row r="24" spans="2:8" x14ac:dyDescent="0.4">
      <c r="B24" s="17" t="s">
        <v>324</v>
      </c>
      <c r="C24" s="38">
        <v>44887</v>
      </c>
      <c r="D24" s="19" t="s">
        <v>325</v>
      </c>
      <c r="E24" s="19" t="s">
        <v>326</v>
      </c>
      <c r="F24" s="20">
        <v>11844.6</v>
      </c>
      <c r="G24" s="21" t="s">
        <v>15</v>
      </c>
      <c r="H24" s="18">
        <v>44926</v>
      </c>
    </row>
    <row r="25" spans="2:8" x14ac:dyDescent="0.4">
      <c r="B25" s="17" t="s">
        <v>335</v>
      </c>
      <c r="C25" s="38">
        <v>44887</v>
      </c>
      <c r="D25" s="19" t="s">
        <v>336</v>
      </c>
      <c r="E25" s="19" t="s">
        <v>337</v>
      </c>
      <c r="F25" s="20">
        <v>364663.61</v>
      </c>
      <c r="G25" s="21" t="s">
        <v>15</v>
      </c>
      <c r="H25" s="18">
        <v>44926</v>
      </c>
    </row>
    <row r="26" spans="2:8" x14ac:dyDescent="0.4">
      <c r="B26" s="17" t="s">
        <v>56</v>
      </c>
      <c r="C26" s="38">
        <v>44888</v>
      </c>
      <c r="D26" s="19" t="s">
        <v>312</v>
      </c>
      <c r="E26" s="19" t="s">
        <v>316</v>
      </c>
      <c r="F26" s="20">
        <v>75750</v>
      </c>
      <c r="G26" s="21" t="s">
        <v>15</v>
      </c>
      <c r="H26" s="18">
        <v>44926</v>
      </c>
    </row>
    <row r="27" spans="2:8" x14ac:dyDescent="0.4">
      <c r="B27" s="17" t="s">
        <v>28</v>
      </c>
      <c r="C27" s="38">
        <v>44888</v>
      </c>
      <c r="D27" s="19" t="s">
        <v>70</v>
      </c>
      <c r="E27" s="19" t="s">
        <v>331</v>
      </c>
      <c r="F27" s="20">
        <v>93810</v>
      </c>
      <c r="G27" s="21" t="s">
        <v>15</v>
      </c>
      <c r="H27" s="18">
        <v>44926</v>
      </c>
    </row>
    <row r="28" spans="2:8" x14ac:dyDescent="0.4">
      <c r="B28" s="17" t="s">
        <v>313</v>
      </c>
      <c r="C28" s="38">
        <v>44889</v>
      </c>
      <c r="D28" s="19" t="s">
        <v>314</v>
      </c>
      <c r="E28" s="19" t="s">
        <v>315</v>
      </c>
      <c r="F28" s="20">
        <v>111007.45</v>
      </c>
      <c r="G28" s="21" t="s">
        <v>15</v>
      </c>
      <c r="H28" s="18">
        <v>44926</v>
      </c>
    </row>
    <row r="29" spans="2:8" x14ac:dyDescent="0.4">
      <c r="B29" s="17" t="s">
        <v>327</v>
      </c>
      <c r="C29" s="38">
        <v>44889</v>
      </c>
      <c r="D29" s="19" t="s">
        <v>23</v>
      </c>
      <c r="E29" s="19" t="s">
        <v>328</v>
      </c>
      <c r="F29" s="20">
        <v>168774.15</v>
      </c>
      <c r="G29" s="21" t="s">
        <v>15</v>
      </c>
      <c r="H29" s="18">
        <v>44926</v>
      </c>
    </row>
    <row r="30" spans="2:8" ht="52.5" x14ac:dyDescent="0.4">
      <c r="B30" s="17" t="s">
        <v>305</v>
      </c>
      <c r="C30" s="38">
        <v>44893</v>
      </c>
      <c r="D30" s="19" t="s">
        <v>198</v>
      </c>
      <c r="E30" s="19" t="s">
        <v>306</v>
      </c>
      <c r="F30" s="20">
        <v>18762</v>
      </c>
      <c r="G30" s="21" t="s">
        <v>15</v>
      </c>
      <c r="H30" s="18">
        <v>44926</v>
      </c>
    </row>
    <row r="31" spans="2:8" ht="52.5" x14ac:dyDescent="0.4">
      <c r="B31" s="17" t="s">
        <v>310</v>
      </c>
      <c r="C31" s="38">
        <v>44893</v>
      </c>
      <c r="D31" s="19" t="s">
        <v>23</v>
      </c>
      <c r="E31" s="19" t="s">
        <v>311</v>
      </c>
      <c r="F31" s="20">
        <v>192006.1</v>
      </c>
      <c r="G31" s="21" t="s">
        <v>15</v>
      </c>
      <c r="H31" s="18">
        <v>44926</v>
      </c>
    </row>
    <row r="32" spans="2:8" x14ac:dyDescent="0.4">
      <c r="B32" s="17" t="s">
        <v>340</v>
      </c>
      <c r="C32" s="38">
        <v>44893</v>
      </c>
      <c r="D32" s="19" t="s">
        <v>26</v>
      </c>
      <c r="E32" s="19" t="s">
        <v>341</v>
      </c>
      <c r="F32" s="20">
        <v>326335.58</v>
      </c>
      <c r="G32" s="21" t="s">
        <v>15</v>
      </c>
      <c r="H32" s="38">
        <v>44926</v>
      </c>
    </row>
    <row r="33" spans="2:8" x14ac:dyDescent="0.4">
      <c r="B33" s="17" t="s">
        <v>31</v>
      </c>
      <c r="C33" s="38">
        <v>44895</v>
      </c>
      <c r="D33" s="19" t="s">
        <v>247</v>
      </c>
      <c r="E33" s="19" t="s">
        <v>248</v>
      </c>
      <c r="F33" s="20">
        <v>17839750</v>
      </c>
      <c r="G33" s="21" t="s">
        <v>15</v>
      </c>
      <c r="H33" s="18">
        <v>44895</v>
      </c>
    </row>
    <row r="34" spans="2:8" x14ac:dyDescent="0.4">
      <c r="B34" s="26"/>
      <c r="C34" s="26"/>
      <c r="D34" s="26"/>
      <c r="E34" s="26" t="s">
        <v>39</v>
      </c>
      <c r="F34" s="24">
        <f>SUBTOTAL(109,Tabla4346789101112[MONTO])</f>
        <v>20586366.469999999</v>
      </c>
      <c r="G34" s="25"/>
      <c r="H34" s="26"/>
    </row>
    <row r="35" spans="2:8" x14ac:dyDescent="0.4">
      <c r="B35" s="29" t="s">
        <v>40</v>
      </c>
      <c r="C35" s="29"/>
      <c r="D35" s="29"/>
      <c r="E35" s="29"/>
      <c r="G35" s="35"/>
      <c r="H35" s="29"/>
    </row>
    <row r="36" spans="2:8" x14ac:dyDescent="0.4">
      <c r="B36" s="29"/>
      <c r="C36" s="29"/>
      <c r="D36" s="29"/>
      <c r="E36" s="29"/>
      <c r="G36" s="35"/>
      <c r="H36" s="29"/>
    </row>
    <row r="37" spans="2:8" x14ac:dyDescent="0.4">
      <c r="B37" s="28" t="s">
        <v>41</v>
      </c>
      <c r="C37" s="29"/>
      <c r="D37" s="29"/>
      <c r="E37" s="28" t="s">
        <v>42</v>
      </c>
      <c r="G37" s="28" t="s">
        <v>43</v>
      </c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36" t="s">
        <v>44</v>
      </c>
      <c r="E40" s="30" t="s">
        <v>45</v>
      </c>
      <c r="G40" s="30" t="s">
        <v>46</v>
      </c>
    </row>
    <row r="41" spans="2:8" x14ac:dyDescent="0.4">
      <c r="B41" s="36" t="s">
        <v>47</v>
      </c>
      <c r="E41" s="30" t="s">
        <v>48</v>
      </c>
      <c r="G41" s="30" t="s">
        <v>49</v>
      </c>
    </row>
    <row r="42" spans="2:8" x14ac:dyDescent="0.4">
      <c r="B42" s="28" t="s">
        <v>50</v>
      </c>
      <c r="E42" s="30" t="s">
        <v>51</v>
      </c>
      <c r="F42" s="37"/>
      <c r="G42" s="30" t="s">
        <v>52</v>
      </c>
    </row>
    <row r="44" spans="2:8" x14ac:dyDescent="0.4">
      <c r="E44" s="37"/>
    </row>
    <row r="45" spans="2:8" x14ac:dyDescent="0.4">
      <c r="E45" s="37"/>
    </row>
    <row r="46" spans="2:8" x14ac:dyDescent="0.4">
      <c r="E46" s="37"/>
    </row>
    <row r="48" spans="2:8" x14ac:dyDescent="0.4">
      <c r="B48" s="29"/>
    </row>
    <row r="61" spans="5:5" x14ac:dyDescent="0.4">
      <c r="E6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98470-8EB8-4689-B94B-645AEF3A37D7}">
  <dimension ref="B1:H46"/>
  <sheetViews>
    <sheetView zoomScale="40" zoomScaleNormal="40" workbookViewId="0">
      <selection activeCell="E39" sqref="E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348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44957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44957</v>
      </c>
    </row>
    <row r="15" spans="2:8" x14ac:dyDescent="0.4">
      <c r="B15" s="17" t="s">
        <v>349</v>
      </c>
      <c r="C15" s="38">
        <v>44914</v>
      </c>
      <c r="D15" s="19" t="s">
        <v>134</v>
      </c>
      <c r="E15" s="19" t="s">
        <v>350</v>
      </c>
      <c r="F15" s="20">
        <v>75893.399999999994</v>
      </c>
      <c r="G15" s="21" t="s">
        <v>15</v>
      </c>
      <c r="H15" s="18">
        <v>44957</v>
      </c>
    </row>
    <row r="16" spans="2:8" x14ac:dyDescent="0.4">
      <c r="B16" s="17" t="s">
        <v>342</v>
      </c>
      <c r="C16" s="38">
        <v>44919</v>
      </c>
      <c r="D16" s="19" t="s">
        <v>23</v>
      </c>
      <c r="E16" s="19" t="s">
        <v>343</v>
      </c>
      <c r="F16" s="20">
        <v>129844</v>
      </c>
      <c r="G16" s="21" t="s">
        <v>15</v>
      </c>
      <c r="H16" s="18">
        <v>44957</v>
      </c>
    </row>
    <row r="17" spans="2:8" ht="52.5" x14ac:dyDescent="0.4">
      <c r="B17" s="17" t="s">
        <v>344</v>
      </c>
      <c r="C17" s="38">
        <v>44923</v>
      </c>
      <c r="D17" s="19" t="s">
        <v>23</v>
      </c>
      <c r="E17" s="19" t="s">
        <v>345</v>
      </c>
      <c r="F17" s="20">
        <v>192006.1</v>
      </c>
      <c r="G17" s="21" t="s">
        <v>15</v>
      </c>
      <c r="H17" s="18">
        <v>44957</v>
      </c>
    </row>
    <row r="18" spans="2:8" x14ac:dyDescent="0.4">
      <c r="B18" s="17" t="s">
        <v>346</v>
      </c>
      <c r="C18" s="38">
        <v>44923</v>
      </c>
      <c r="D18" s="19" t="s">
        <v>26</v>
      </c>
      <c r="E18" s="19" t="s">
        <v>347</v>
      </c>
      <c r="F18" s="20">
        <v>321701.5</v>
      </c>
      <c r="G18" s="21" t="s">
        <v>15</v>
      </c>
      <c r="H18" s="18">
        <v>44957</v>
      </c>
    </row>
    <row r="19" spans="2:8" x14ac:dyDescent="0.4">
      <c r="B19" s="26"/>
      <c r="C19" s="26"/>
      <c r="D19" s="26"/>
      <c r="E19" s="26" t="s">
        <v>39</v>
      </c>
      <c r="F19" s="24">
        <f>SUBTOTAL(109,Tabla434678910111213[MONTO])</f>
        <v>867422.66</v>
      </c>
      <c r="G19" s="25"/>
      <c r="H19" s="26"/>
    </row>
    <row r="20" spans="2:8" x14ac:dyDescent="0.4">
      <c r="B20" s="29" t="s">
        <v>40</v>
      </c>
      <c r="C20" s="29"/>
      <c r="D20" s="29"/>
      <c r="E20" s="29"/>
      <c r="G20" s="35"/>
      <c r="H20" s="29"/>
    </row>
    <row r="21" spans="2:8" x14ac:dyDescent="0.4">
      <c r="B21" s="29"/>
      <c r="C21" s="29"/>
      <c r="D21" s="29"/>
      <c r="E21" s="29"/>
      <c r="G21" s="35"/>
      <c r="H21" s="29"/>
    </row>
    <row r="22" spans="2:8" x14ac:dyDescent="0.4">
      <c r="B22" s="28" t="s">
        <v>41</v>
      </c>
      <c r="C22" s="29"/>
      <c r="D22" s="29"/>
      <c r="E22" s="28" t="s">
        <v>42</v>
      </c>
      <c r="G22" s="28" t="s">
        <v>43</v>
      </c>
      <c r="H22" s="29"/>
    </row>
    <row r="23" spans="2:8" x14ac:dyDescent="0.4">
      <c r="B23" s="29"/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36" t="s">
        <v>44</v>
      </c>
      <c r="E25" s="30" t="s">
        <v>45</v>
      </c>
      <c r="G25" s="30" t="s">
        <v>46</v>
      </c>
    </row>
    <row r="26" spans="2:8" x14ac:dyDescent="0.4">
      <c r="B26" s="36" t="s">
        <v>47</v>
      </c>
      <c r="E26" s="30" t="s">
        <v>48</v>
      </c>
      <c r="G26" s="30" t="s">
        <v>49</v>
      </c>
    </row>
    <row r="27" spans="2:8" x14ac:dyDescent="0.4">
      <c r="B27" s="28" t="s">
        <v>50</v>
      </c>
      <c r="E27" s="30" t="s">
        <v>51</v>
      </c>
      <c r="F27" s="37"/>
      <c r="G27" s="30" t="s">
        <v>52</v>
      </c>
    </row>
    <row r="29" spans="2:8" x14ac:dyDescent="0.4">
      <c r="E29" s="37"/>
    </row>
    <row r="30" spans="2:8" x14ac:dyDescent="0.4">
      <c r="E30" s="37"/>
    </row>
    <row r="31" spans="2:8" x14ac:dyDescent="0.4">
      <c r="E31" s="37"/>
    </row>
    <row r="33" spans="2:5" x14ac:dyDescent="0.4">
      <c r="B33" s="29"/>
    </row>
    <row r="46" spans="2:5" x14ac:dyDescent="0.4">
      <c r="E4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E343-5DE8-44C4-870A-0C0505875828}">
  <dimension ref="B1:H46"/>
  <sheetViews>
    <sheetView zoomScale="40" zoomScaleNormal="40" workbookViewId="0">
      <selection activeCell="D27" sqref="D2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357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44959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44959</v>
      </c>
    </row>
    <row r="15" spans="2:8" x14ac:dyDescent="0.4">
      <c r="B15" s="17" t="s">
        <v>351</v>
      </c>
      <c r="C15" s="38">
        <v>44944</v>
      </c>
      <c r="D15" s="19" t="s">
        <v>134</v>
      </c>
      <c r="E15" s="19" t="s">
        <v>350</v>
      </c>
      <c r="F15" s="20">
        <v>78820</v>
      </c>
      <c r="G15" s="21" t="s">
        <v>15</v>
      </c>
      <c r="H15" s="18">
        <v>44959</v>
      </c>
    </row>
    <row r="16" spans="2:8" x14ac:dyDescent="0.4">
      <c r="B16" s="17" t="s">
        <v>352</v>
      </c>
      <c r="C16" s="38">
        <v>44950</v>
      </c>
      <c r="D16" s="19" t="s">
        <v>23</v>
      </c>
      <c r="E16" s="19" t="s">
        <v>353</v>
      </c>
      <c r="F16" s="20">
        <v>129844</v>
      </c>
      <c r="G16" s="21" t="s">
        <v>15</v>
      </c>
      <c r="H16" s="18">
        <v>44959</v>
      </c>
    </row>
    <row r="17" spans="2:8" x14ac:dyDescent="0.4">
      <c r="B17" s="17" t="s">
        <v>354</v>
      </c>
      <c r="C17" s="38">
        <v>44946</v>
      </c>
      <c r="D17" s="19" t="s">
        <v>355</v>
      </c>
      <c r="E17" s="19" t="s">
        <v>356</v>
      </c>
      <c r="F17" s="20">
        <v>31270</v>
      </c>
      <c r="G17" s="21" t="s">
        <v>15</v>
      </c>
      <c r="H17" s="18">
        <v>44959</v>
      </c>
    </row>
    <row r="18" spans="2:8" x14ac:dyDescent="0.4">
      <c r="B18" s="17"/>
      <c r="C18" s="38"/>
      <c r="D18" s="19"/>
      <c r="E18" s="19"/>
      <c r="F18" s="20"/>
      <c r="G18" s="21"/>
      <c r="H18" s="18"/>
    </row>
    <row r="19" spans="2:8" x14ac:dyDescent="0.4">
      <c r="B19" s="26"/>
      <c r="C19" s="26"/>
      <c r="D19" s="26"/>
      <c r="E19" s="26" t="s">
        <v>39</v>
      </c>
      <c r="F19" s="24">
        <f>SUBTOTAL(109,Tabla43467891011121314[MONTO])</f>
        <v>387911.66000000003</v>
      </c>
      <c r="G19" s="25"/>
      <c r="H19" s="26"/>
    </row>
    <row r="20" spans="2:8" x14ac:dyDescent="0.4">
      <c r="B20" s="29" t="s">
        <v>40</v>
      </c>
      <c r="C20" s="29"/>
      <c r="D20" s="29"/>
      <c r="E20" s="29"/>
      <c r="G20" s="35"/>
      <c r="H20" s="29"/>
    </row>
    <row r="21" spans="2:8" x14ac:dyDescent="0.4">
      <c r="B21" s="29"/>
      <c r="C21" s="29"/>
      <c r="D21" s="29"/>
      <c r="E21" s="29"/>
      <c r="G21" s="35"/>
      <c r="H21" s="29"/>
    </row>
    <row r="22" spans="2:8" x14ac:dyDescent="0.4">
      <c r="B22" s="28" t="s">
        <v>41</v>
      </c>
      <c r="C22" s="29"/>
      <c r="D22" s="29"/>
      <c r="E22" s="28" t="s">
        <v>42</v>
      </c>
      <c r="G22" s="28" t="s">
        <v>43</v>
      </c>
      <c r="H22" s="29"/>
    </row>
    <row r="23" spans="2:8" x14ac:dyDescent="0.4">
      <c r="B23" s="29"/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36" t="s">
        <v>44</v>
      </c>
      <c r="E25" s="30" t="s">
        <v>45</v>
      </c>
      <c r="G25" s="30" t="s">
        <v>46</v>
      </c>
    </row>
    <row r="26" spans="2:8" x14ac:dyDescent="0.4">
      <c r="B26" s="36" t="s">
        <v>47</v>
      </c>
      <c r="E26" s="30" t="s">
        <v>48</v>
      </c>
      <c r="G26" s="30" t="s">
        <v>49</v>
      </c>
    </row>
    <row r="27" spans="2:8" x14ac:dyDescent="0.4">
      <c r="B27" s="28" t="s">
        <v>50</v>
      </c>
      <c r="E27" s="30" t="s">
        <v>51</v>
      </c>
      <c r="F27" s="37"/>
      <c r="G27" s="30" t="s">
        <v>52</v>
      </c>
    </row>
    <row r="29" spans="2:8" x14ac:dyDescent="0.4">
      <c r="E29" s="37"/>
    </row>
    <row r="30" spans="2:8" x14ac:dyDescent="0.4">
      <c r="E30" s="37"/>
    </row>
    <row r="31" spans="2:8" x14ac:dyDescent="0.4">
      <c r="E31" s="37"/>
    </row>
    <row r="33" spans="2:5" x14ac:dyDescent="0.4">
      <c r="B33" s="29"/>
    </row>
    <row r="46" spans="2:5" x14ac:dyDescent="0.4">
      <c r="E4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10594-DA14-4985-851E-09CBD595F425}">
  <dimension ref="B1:H49"/>
  <sheetViews>
    <sheetView zoomScale="40" zoomScaleNormal="40" workbookViewId="0">
      <selection activeCell="O16" sqref="O1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357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44985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44985</v>
      </c>
    </row>
    <row r="15" spans="2:8" ht="52.5" x14ac:dyDescent="0.4">
      <c r="B15" s="17" t="s">
        <v>359</v>
      </c>
      <c r="C15" s="3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44985</v>
      </c>
    </row>
    <row r="16" spans="2:8" x14ac:dyDescent="0.4">
      <c r="B16" s="17" t="s">
        <v>351</v>
      </c>
      <c r="C16" s="38">
        <v>44944</v>
      </c>
      <c r="D16" s="19" t="s">
        <v>134</v>
      </c>
      <c r="E16" s="19" t="s">
        <v>350</v>
      </c>
      <c r="F16" s="20">
        <v>78820</v>
      </c>
      <c r="G16" s="21" t="s">
        <v>15</v>
      </c>
      <c r="H16" s="18">
        <v>44985</v>
      </c>
    </row>
    <row r="17" spans="2:8" x14ac:dyDescent="0.4">
      <c r="B17" s="17" t="s">
        <v>352</v>
      </c>
      <c r="C17" s="38">
        <v>44950</v>
      </c>
      <c r="D17" s="19" t="s">
        <v>23</v>
      </c>
      <c r="E17" s="19" t="s">
        <v>353</v>
      </c>
      <c r="F17" s="20">
        <v>129844</v>
      </c>
      <c r="G17" s="21" t="s">
        <v>15</v>
      </c>
      <c r="H17" s="18">
        <v>44985</v>
      </c>
    </row>
    <row r="18" spans="2:8" x14ac:dyDescent="0.4">
      <c r="B18" s="17" t="s">
        <v>358</v>
      </c>
      <c r="C18" s="38">
        <v>44946</v>
      </c>
      <c r="D18" s="19" t="s">
        <v>355</v>
      </c>
      <c r="E18" s="19" t="s">
        <v>356</v>
      </c>
      <c r="F18" s="20">
        <v>31270</v>
      </c>
      <c r="G18" s="21" t="s">
        <v>15</v>
      </c>
      <c r="H18" s="18">
        <v>44985</v>
      </c>
    </row>
    <row r="19" spans="2:8" x14ac:dyDescent="0.4">
      <c r="B19" s="17" t="s">
        <v>362</v>
      </c>
      <c r="C19" s="38">
        <v>44942</v>
      </c>
      <c r="D19" s="19" t="s">
        <v>188</v>
      </c>
      <c r="E19" s="19" t="s">
        <v>363</v>
      </c>
      <c r="F19" s="20">
        <v>25000</v>
      </c>
      <c r="G19" s="21" t="s">
        <v>15</v>
      </c>
      <c r="H19" s="18">
        <v>44985</v>
      </c>
    </row>
    <row r="20" spans="2:8" x14ac:dyDescent="0.4">
      <c r="B20" s="17" t="s">
        <v>364</v>
      </c>
      <c r="C20" s="38">
        <v>44953</v>
      </c>
      <c r="D20" s="19" t="s">
        <v>156</v>
      </c>
      <c r="E20" s="19" t="s">
        <v>365</v>
      </c>
      <c r="F20" s="20">
        <v>318653.68</v>
      </c>
      <c r="G20" s="21" t="s">
        <v>15</v>
      </c>
      <c r="H20" s="18">
        <v>44985</v>
      </c>
    </row>
    <row r="21" spans="2:8" ht="52.5" x14ac:dyDescent="0.4">
      <c r="B21" s="17" t="s">
        <v>366</v>
      </c>
      <c r="C21" s="38">
        <v>44956</v>
      </c>
      <c r="D21" s="19" t="s">
        <v>367</v>
      </c>
      <c r="E21" s="19" t="s">
        <v>363</v>
      </c>
      <c r="F21" s="20">
        <v>10000</v>
      </c>
      <c r="G21" s="21" t="s">
        <v>15</v>
      </c>
      <c r="H21" s="38">
        <v>44985</v>
      </c>
    </row>
    <row r="22" spans="2:8" x14ac:dyDescent="0.4">
      <c r="B22" s="26"/>
      <c r="C22" s="26"/>
      <c r="D22" s="26"/>
      <c r="E22" s="26" t="s">
        <v>39</v>
      </c>
      <c r="F22" s="24">
        <f>SUBTOTAL(109,Tabla4346789101112131415[MONTO])</f>
        <v>1011565.3400000001</v>
      </c>
      <c r="G22" s="25"/>
      <c r="H22" s="26"/>
    </row>
    <row r="23" spans="2:8" x14ac:dyDescent="0.4">
      <c r="B23" s="29" t="s">
        <v>40</v>
      </c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28" t="s">
        <v>41</v>
      </c>
      <c r="C25" s="29"/>
      <c r="D25" s="29"/>
      <c r="E25" s="28" t="s">
        <v>42</v>
      </c>
      <c r="G25" s="28" t="s">
        <v>43</v>
      </c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36" t="s">
        <v>44</v>
      </c>
      <c r="E28" s="30" t="s">
        <v>45</v>
      </c>
      <c r="G28" s="30" t="s">
        <v>46</v>
      </c>
    </row>
    <row r="29" spans="2:8" x14ac:dyDescent="0.4">
      <c r="B29" s="36" t="s">
        <v>47</v>
      </c>
      <c r="E29" s="30" t="s">
        <v>48</v>
      </c>
      <c r="G29" s="30" t="s">
        <v>49</v>
      </c>
    </row>
    <row r="30" spans="2:8" x14ac:dyDescent="0.4">
      <c r="B30" s="28" t="s">
        <v>50</v>
      </c>
      <c r="E30" s="30" t="s">
        <v>51</v>
      </c>
      <c r="F30" s="37"/>
      <c r="G30" s="30" t="s">
        <v>52</v>
      </c>
    </row>
    <row r="32" spans="2:8" x14ac:dyDescent="0.4">
      <c r="E32" s="37"/>
    </row>
    <row r="33" spans="2:5" x14ac:dyDescent="0.4">
      <c r="E33" s="37"/>
    </row>
    <row r="34" spans="2:5" x14ac:dyDescent="0.4">
      <c r="E34" s="37"/>
    </row>
    <row r="36" spans="2:5" x14ac:dyDescent="0.4">
      <c r="B36" s="29"/>
    </row>
    <row r="49" spans="5:5" x14ac:dyDescent="0.4">
      <c r="E4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C7AA-7FA7-4EC5-ADF9-AF7CF9E13305}">
  <dimension ref="B1:H49"/>
  <sheetViews>
    <sheetView zoomScale="40" zoomScaleNormal="40" workbookViewId="0">
      <selection activeCell="F18" sqref="F18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369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45016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45016</v>
      </c>
    </row>
    <row r="15" spans="2:8" ht="52.5" x14ac:dyDescent="0.4">
      <c r="B15" s="17" t="s">
        <v>359</v>
      </c>
      <c r="C15" s="3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45016</v>
      </c>
    </row>
    <row r="16" spans="2:8" x14ac:dyDescent="0.4">
      <c r="B16" s="17" t="s">
        <v>362</v>
      </c>
      <c r="C16" s="38">
        <v>44942</v>
      </c>
      <c r="D16" s="19" t="s">
        <v>188</v>
      </c>
      <c r="E16" s="19" t="s">
        <v>363</v>
      </c>
      <c r="F16" s="20">
        <v>25000</v>
      </c>
      <c r="G16" s="21" t="s">
        <v>15</v>
      </c>
      <c r="H16" s="18">
        <v>45016</v>
      </c>
    </row>
    <row r="17" spans="2:8" ht="52.5" x14ac:dyDescent="0.4">
      <c r="B17" s="17" t="s">
        <v>366</v>
      </c>
      <c r="C17" s="38">
        <v>44956</v>
      </c>
      <c r="D17" s="19" t="s">
        <v>367</v>
      </c>
      <c r="E17" s="19" t="s">
        <v>363</v>
      </c>
      <c r="F17" s="20">
        <v>10000</v>
      </c>
      <c r="G17" s="21" t="s">
        <v>15</v>
      </c>
      <c r="H17" s="18">
        <v>45016</v>
      </c>
    </row>
    <row r="18" spans="2:8" x14ac:dyDescent="0.4">
      <c r="B18" s="17" t="s">
        <v>368</v>
      </c>
      <c r="C18" s="38"/>
      <c r="D18" s="19" t="s">
        <v>23</v>
      </c>
      <c r="E18" s="19" t="s">
        <v>370</v>
      </c>
      <c r="F18" s="20"/>
      <c r="G18" s="21" t="s">
        <v>15</v>
      </c>
      <c r="H18" s="18">
        <v>45016</v>
      </c>
    </row>
    <row r="19" spans="2:8" x14ac:dyDescent="0.4">
      <c r="B19" s="17"/>
      <c r="C19" s="38"/>
      <c r="D19" s="19"/>
      <c r="E19" s="19"/>
      <c r="F19" s="20"/>
      <c r="G19" s="21" t="s">
        <v>15</v>
      </c>
      <c r="H19" s="18">
        <v>45016</v>
      </c>
    </row>
    <row r="20" spans="2:8" x14ac:dyDescent="0.4">
      <c r="B20" s="17"/>
      <c r="C20" s="38"/>
      <c r="D20" s="19"/>
      <c r="E20" s="19"/>
      <c r="F20" s="20"/>
      <c r="G20" s="21" t="s">
        <v>15</v>
      </c>
      <c r="H20" s="18">
        <v>45016</v>
      </c>
    </row>
    <row r="21" spans="2:8" x14ac:dyDescent="0.4">
      <c r="B21" s="17"/>
      <c r="C21" s="38"/>
      <c r="D21" s="19"/>
      <c r="E21" s="19"/>
      <c r="F21" s="20"/>
      <c r="G21" s="21" t="s">
        <v>15</v>
      </c>
      <c r="H21" s="18">
        <v>45016</v>
      </c>
    </row>
    <row r="22" spans="2:8" x14ac:dyDescent="0.4">
      <c r="B22" s="26"/>
      <c r="C22" s="26"/>
      <c r="D22" s="26"/>
      <c r="E22" s="26" t="s">
        <v>39</v>
      </c>
      <c r="F22" s="24">
        <f>SUBTOTAL(109,Tabla434678910111213141516[MONTO])</f>
        <v>452977.66000000003</v>
      </c>
      <c r="G22" s="25"/>
      <c r="H22" s="26"/>
    </row>
    <row r="23" spans="2:8" x14ac:dyDescent="0.4">
      <c r="B23" s="29" t="s">
        <v>40</v>
      </c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28" t="s">
        <v>41</v>
      </c>
      <c r="C25" s="29"/>
      <c r="D25" s="29"/>
      <c r="E25" s="28" t="s">
        <v>42</v>
      </c>
      <c r="G25" s="28" t="s">
        <v>43</v>
      </c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36" t="s">
        <v>44</v>
      </c>
      <c r="E28" s="30" t="s">
        <v>45</v>
      </c>
      <c r="G28" s="30" t="s">
        <v>46</v>
      </c>
    </row>
    <row r="29" spans="2:8" x14ac:dyDescent="0.4">
      <c r="B29" s="36" t="s">
        <v>47</v>
      </c>
      <c r="E29" s="30" t="s">
        <v>48</v>
      </c>
      <c r="G29" s="30" t="s">
        <v>49</v>
      </c>
    </row>
    <row r="30" spans="2:8" x14ac:dyDescent="0.4">
      <c r="B30" s="28" t="s">
        <v>50</v>
      </c>
      <c r="E30" s="30" t="s">
        <v>51</v>
      </c>
      <c r="F30" s="37"/>
      <c r="G30" s="30" t="s">
        <v>52</v>
      </c>
    </row>
    <row r="32" spans="2:8" x14ac:dyDescent="0.4">
      <c r="E32" s="37"/>
    </row>
    <row r="33" spans="2:5" x14ac:dyDescent="0.4">
      <c r="E33" s="37"/>
    </row>
    <row r="34" spans="2:5" x14ac:dyDescent="0.4">
      <c r="E34" s="37"/>
    </row>
    <row r="36" spans="2:5" x14ac:dyDescent="0.4">
      <c r="B36" s="29"/>
    </row>
    <row r="49" spans="5:5" x14ac:dyDescent="0.4">
      <c r="E4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AF39-EC79-4EA6-94DE-FD34F2F27D3A}">
  <dimension ref="B1:H56"/>
  <sheetViews>
    <sheetView zoomScale="40" zoomScaleNormal="40" workbookViewId="0">
      <selection activeCell="C43" sqref="C43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373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45077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45077</v>
      </c>
    </row>
    <row r="15" spans="2:8" ht="52.5" x14ac:dyDescent="0.4">
      <c r="B15" s="17" t="s">
        <v>359</v>
      </c>
      <c r="C15" s="3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45077</v>
      </c>
    </row>
    <row r="16" spans="2:8" ht="52.5" x14ac:dyDescent="0.4">
      <c r="B16" s="17" t="s">
        <v>387</v>
      </c>
      <c r="C16" s="38">
        <v>45028</v>
      </c>
      <c r="D16" s="19" t="s">
        <v>371</v>
      </c>
      <c r="E16" s="19" t="s">
        <v>388</v>
      </c>
      <c r="F16" s="20">
        <v>88525.25</v>
      </c>
      <c r="G16" s="21" t="s">
        <v>15</v>
      </c>
      <c r="H16" s="18">
        <v>45077</v>
      </c>
    </row>
    <row r="17" spans="2:8" ht="52.5" x14ac:dyDescent="0.4">
      <c r="B17" s="17" t="s">
        <v>375</v>
      </c>
      <c r="C17" s="38">
        <v>45035</v>
      </c>
      <c r="D17" s="19" t="s">
        <v>377</v>
      </c>
      <c r="E17" s="19" t="s">
        <v>378</v>
      </c>
      <c r="F17" s="20">
        <v>208911.32</v>
      </c>
      <c r="G17" s="21" t="s">
        <v>15</v>
      </c>
      <c r="H17" s="18">
        <v>45077</v>
      </c>
    </row>
    <row r="18" spans="2:8" x14ac:dyDescent="0.4">
      <c r="B18" s="17" t="s">
        <v>405</v>
      </c>
      <c r="C18" s="38">
        <v>45035</v>
      </c>
      <c r="D18" s="19" t="s">
        <v>296</v>
      </c>
      <c r="E18" s="19" t="s">
        <v>406</v>
      </c>
      <c r="F18" s="20">
        <v>78820</v>
      </c>
      <c r="G18" s="21" t="s">
        <v>15</v>
      </c>
      <c r="H18" s="18">
        <v>45077</v>
      </c>
    </row>
    <row r="19" spans="2:8" x14ac:dyDescent="0.4">
      <c r="B19" s="17" t="s">
        <v>384</v>
      </c>
      <c r="C19" s="38">
        <v>45036</v>
      </c>
      <c r="D19" s="19" t="s">
        <v>385</v>
      </c>
      <c r="E19" s="19" t="s">
        <v>386</v>
      </c>
      <c r="F19" s="20">
        <v>31270</v>
      </c>
      <c r="G19" s="21" t="s">
        <v>15</v>
      </c>
      <c r="H19" s="18">
        <v>45077</v>
      </c>
    </row>
    <row r="20" spans="2:8" ht="52.5" x14ac:dyDescent="0.4">
      <c r="B20" s="17" t="s">
        <v>382</v>
      </c>
      <c r="C20" s="38">
        <v>45040</v>
      </c>
      <c r="D20" s="19" t="s">
        <v>380</v>
      </c>
      <c r="E20" s="19" t="s">
        <v>383</v>
      </c>
      <c r="F20" s="20">
        <v>129844</v>
      </c>
      <c r="G20" s="21" t="s">
        <v>15</v>
      </c>
      <c r="H20" s="18">
        <v>45077</v>
      </c>
    </row>
    <row r="21" spans="2:8" x14ac:dyDescent="0.4">
      <c r="B21" s="17" t="s">
        <v>402</v>
      </c>
      <c r="C21" s="38">
        <v>45042</v>
      </c>
      <c r="D21" s="19" t="s">
        <v>403</v>
      </c>
      <c r="E21" s="19" t="s">
        <v>404</v>
      </c>
      <c r="F21" s="20">
        <v>7915.05</v>
      </c>
      <c r="G21" s="21" t="s">
        <v>15</v>
      </c>
      <c r="H21" s="18">
        <v>45077</v>
      </c>
    </row>
    <row r="22" spans="2:8" x14ac:dyDescent="0.4">
      <c r="B22" s="17" t="s">
        <v>376</v>
      </c>
      <c r="C22" s="38">
        <v>45043</v>
      </c>
      <c r="D22" s="19" t="s">
        <v>372</v>
      </c>
      <c r="E22" s="19" t="s">
        <v>374</v>
      </c>
      <c r="F22" s="20">
        <v>311974.08</v>
      </c>
      <c r="G22" s="21" t="s">
        <v>15</v>
      </c>
      <c r="H22" s="18">
        <v>45077</v>
      </c>
    </row>
    <row r="23" spans="2:8" ht="78.75" x14ac:dyDescent="0.4">
      <c r="B23" s="17" t="s">
        <v>396</v>
      </c>
      <c r="C23" s="38">
        <v>45043</v>
      </c>
      <c r="D23" s="19" t="s">
        <v>397</v>
      </c>
      <c r="E23" s="19" t="s">
        <v>401</v>
      </c>
      <c r="F23" s="20">
        <v>10000</v>
      </c>
      <c r="G23" s="21" t="s">
        <v>15</v>
      </c>
      <c r="H23" s="18">
        <v>45077</v>
      </c>
    </row>
    <row r="24" spans="2:8" x14ac:dyDescent="0.4">
      <c r="B24" s="17" t="s">
        <v>379</v>
      </c>
      <c r="C24" s="38">
        <v>45044</v>
      </c>
      <c r="D24" s="19" t="s">
        <v>380</v>
      </c>
      <c r="E24" s="19" t="s">
        <v>381</v>
      </c>
      <c r="F24" s="20">
        <v>192006.1</v>
      </c>
      <c r="G24" s="21" t="s">
        <v>15</v>
      </c>
      <c r="H24" s="18">
        <v>45077</v>
      </c>
    </row>
    <row r="25" spans="2:8" x14ac:dyDescent="0.4">
      <c r="B25" s="17" t="s">
        <v>389</v>
      </c>
      <c r="C25" s="38">
        <v>45044</v>
      </c>
      <c r="D25" s="19" t="s">
        <v>390</v>
      </c>
      <c r="E25" s="19" t="s">
        <v>391</v>
      </c>
      <c r="F25" s="20">
        <v>51105.8</v>
      </c>
      <c r="G25" s="21" t="s">
        <v>15</v>
      </c>
      <c r="H25" s="18">
        <v>45077</v>
      </c>
    </row>
    <row r="26" spans="2:8" x14ac:dyDescent="0.4">
      <c r="B26" s="17" t="s">
        <v>392</v>
      </c>
      <c r="C26" s="38">
        <v>45044</v>
      </c>
      <c r="D26" s="19" t="s">
        <v>393</v>
      </c>
      <c r="E26" s="19" t="s">
        <v>394</v>
      </c>
      <c r="F26" s="20">
        <v>5310</v>
      </c>
      <c r="G26" s="21" t="s">
        <v>15</v>
      </c>
      <c r="H26" s="18">
        <v>45077</v>
      </c>
    </row>
    <row r="27" spans="2:8" x14ac:dyDescent="0.4">
      <c r="B27" s="17" t="s">
        <v>31</v>
      </c>
      <c r="C27" s="38">
        <v>45046</v>
      </c>
      <c r="D27" s="19" t="s">
        <v>247</v>
      </c>
      <c r="E27" s="19" t="s">
        <v>395</v>
      </c>
      <c r="F27" s="20">
        <v>1132680</v>
      </c>
      <c r="G27" s="21" t="s">
        <v>15</v>
      </c>
      <c r="H27" s="18">
        <v>45077</v>
      </c>
    </row>
    <row r="28" spans="2:8" ht="52.5" x14ac:dyDescent="0.4">
      <c r="B28" s="17" t="s">
        <v>398</v>
      </c>
      <c r="C28" s="38">
        <v>45046</v>
      </c>
      <c r="D28" s="19" t="s">
        <v>399</v>
      </c>
      <c r="E28" s="19" t="s">
        <v>400</v>
      </c>
      <c r="F28" s="20">
        <v>25000</v>
      </c>
      <c r="G28" s="21" t="s">
        <v>15</v>
      </c>
      <c r="H28" s="18">
        <v>45077</v>
      </c>
    </row>
    <row r="29" spans="2:8" x14ac:dyDescent="0.4">
      <c r="B29" s="26"/>
      <c r="C29" s="26"/>
      <c r="D29" s="26"/>
      <c r="E29" s="26" t="s">
        <v>39</v>
      </c>
      <c r="F29" s="24">
        <f>SUBTOTAL(109,Tabla43467891011121314151617[MONTO])</f>
        <v>2691339.2600000002</v>
      </c>
      <c r="G29" s="25"/>
      <c r="H29" s="26"/>
    </row>
    <row r="30" spans="2:8" x14ac:dyDescent="0.4">
      <c r="B30" s="29" t="s">
        <v>40</v>
      </c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28" t="s">
        <v>41</v>
      </c>
      <c r="C32" s="29"/>
      <c r="D32" s="29"/>
      <c r="E32" s="28" t="s">
        <v>42</v>
      </c>
      <c r="G32" s="28" t="s">
        <v>43</v>
      </c>
      <c r="H32" s="29"/>
    </row>
    <row r="33" spans="2:8" x14ac:dyDescent="0.4">
      <c r="B33" s="29"/>
      <c r="C33" s="29"/>
      <c r="D33" s="29"/>
      <c r="E33" s="29"/>
      <c r="G33" s="35"/>
      <c r="H33" s="29"/>
    </row>
    <row r="34" spans="2:8" x14ac:dyDescent="0.4">
      <c r="B34" s="29"/>
      <c r="C34" s="29"/>
      <c r="D34" s="29"/>
      <c r="E34" s="29"/>
      <c r="G34" s="35"/>
      <c r="H34" s="29"/>
    </row>
    <row r="35" spans="2:8" x14ac:dyDescent="0.4">
      <c r="B35" s="36" t="s">
        <v>44</v>
      </c>
      <c r="E35" s="30" t="s">
        <v>45</v>
      </c>
      <c r="G35" s="30" t="s">
        <v>46</v>
      </c>
    </row>
    <row r="36" spans="2:8" x14ac:dyDescent="0.4">
      <c r="B36" s="36" t="s">
        <v>47</v>
      </c>
      <c r="E36" s="30" t="s">
        <v>48</v>
      </c>
      <c r="G36" s="30" t="s">
        <v>49</v>
      </c>
    </row>
    <row r="37" spans="2:8" x14ac:dyDescent="0.4">
      <c r="B37" s="28" t="s">
        <v>50</v>
      </c>
      <c r="E37" s="30" t="s">
        <v>51</v>
      </c>
      <c r="F37" s="37"/>
      <c r="G37" s="30" t="s">
        <v>52</v>
      </c>
    </row>
    <row r="39" spans="2:8" x14ac:dyDescent="0.4">
      <c r="E39" s="37"/>
    </row>
    <row r="40" spans="2:8" x14ac:dyDescent="0.4">
      <c r="E40" s="37"/>
    </row>
    <row r="41" spans="2:8" x14ac:dyDescent="0.4">
      <c r="E41" s="37"/>
    </row>
    <row r="43" spans="2:8" x14ac:dyDescent="0.4">
      <c r="B43" s="29"/>
    </row>
    <row r="56" spans="5:5" x14ac:dyDescent="0.4">
      <c r="E5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A576-3AA5-4892-8538-D5527A17A4C5}">
  <dimension ref="B1:H56"/>
  <sheetViews>
    <sheetView tabSelected="1" zoomScale="40" zoomScaleNormal="40" workbookViewId="0">
      <selection activeCell="F41" sqref="F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3.710937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407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45107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45107</v>
      </c>
    </row>
    <row r="15" spans="2:8" ht="52.5" x14ac:dyDescent="0.4">
      <c r="B15" s="17" t="s">
        <v>359</v>
      </c>
      <c r="C15" s="3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45107</v>
      </c>
    </row>
    <row r="16" spans="2:8" ht="52.5" x14ac:dyDescent="0.4">
      <c r="B16" s="17" t="s">
        <v>398</v>
      </c>
      <c r="C16" s="38">
        <v>45077</v>
      </c>
      <c r="D16" s="19" t="s">
        <v>399</v>
      </c>
      <c r="E16" s="19" t="s">
        <v>435</v>
      </c>
      <c r="F16" s="20">
        <v>50000</v>
      </c>
      <c r="G16" s="21" t="s">
        <v>15</v>
      </c>
      <c r="H16" s="18">
        <v>45107</v>
      </c>
    </row>
    <row r="17" spans="2:8" ht="52.5" x14ac:dyDescent="0.4">
      <c r="B17" s="17" t="s">
        <v>432</v>
      </c>
      <c r="C17" s="38">
        <v>45057</v>
      </c>
      <c r="D17" s="19" t="s">
        <v>433</v>
      </c>
      <c r="E17" s="19" t="s">
        <v>434</v>
      </c>
      <c r="F17" s="20">
        <v>1099760</v>
      </c>
      <c r="G17" s="21" t="s">
        <v>15</v>
      </c>
      <c r="H17" s="18">
        <v>45107</v>
      </c>
    </row>
    <row r="18" spans="2:8" ht="52.5" x14ac:dyDescent="0.4">
      <c r="B18" s="17" t="s">
        <v>430</v>
      </c>
      <c r="C18" s="38">
        <v>45065</v>
      </c>
      <c r="D18" s="19" t="s">
        <v>35</v>
      </c>
      <c r="E18" s="19" t="s">
        <v>431</v>
      </c>
      <c r="F18" s="20">
        <v>242257.64</v>
      </c>
      <c r="G18" s="21" t="s">
        <v>15</v>
      </c>
      <c r="H18" s="18">
        <v>45107</v>
      </c>
    </row>
    <row r="19" spans="2:8" ht="52.5" x14ac:dyDescent="0.4">
      <c r="B19" s="17" t="s">
        <v>422</v>
      </c>
      <c r="C19" s="38">
        <v>45066</v>
      </c>
      <c r="D19" s="19" t="s">
        <v>70</v>
      </c>
      <c r="E19" s="19" t="s">
        <v>423</v>
      </c>
      <c r="F19" s="20">
        <v>31270</v>
      </c>
      <c r="G19" s="21" t="s">
        <v>15</v>
      </c>
      <c r="H19" s="18">
        <v>45107</v>
      </c>
    </row>
    <row r="20" spans="2:8" ht="52.5" x14ac:dyDescent="0.4">
      <c r="B20" s="17" t="s">
        <v>426</v>
      </c>
      <c r="C20" s="38">
        <v>45070</v>
      </c>
      <c r="D20" s="19" t="s">
        <v>380</v>
      </c>
      <c r="E20" s="19" t="s">
        <v>427</v>
      </c>
      <c r="F20" s="20">
        <v>129844</v>
      </c>
      <c r="G20" s="21" t="s">
        <v>15</v>
      </c>
      <c r="H20" s="18">
        <v>45107</v>
      </c>
    </row>
    <row r="21" spans="2:8" x14ac:dyDescent="0.4">
      <c r="B21" s="17" t="s">
        <v>408</v>
      </c>
      <c r="C21" s="38">
        <v>45072</v>
      </c>
      <c r="D21" s="19" t="s">
        <v>393</v>
      </c>
      <c r="E21" s="19" t="s">
        <v>409</v>
      </c>
      <c r="F21" s="20">
        <v>5310</v>
      </c>
      <c r="G21" s="21" t="s">
        <v>15</v>
      </c>
      <c r="H21" s="18">
        <v>45107</v>
      </c>
    </row>
    <row r="22" spans="2:8" ht="52.5" x14ac:dyDescent="0.4">
      <c r="B22" s="17" t="s">
        <v>410</v>
      </c>
      <c r="C22" s="38">
        <v>45072</v>
      </c>
      <c r="D22" s="19" t="s">
        <v>411</v>
      </c>
      <c r="E22" s="19" t="s">
        <v>412</v>
      </c>
      <c r="F22" s="20">
        <v>14400</v>
      </c>
      <c r="G22" s="21" t="s">
        <v>15</v>
      </c>
      <c r="H22" s="18">
        <v>45107</v>
      </c>
    </row>
    <row r="23" spans="2:8" x14ac:dyDescent="0.4">
      <c r="B23" s="17" t="s">
        <v>424</v>
      </c>
      <c r="C23" s="38">
        <v>45074</v>
      </c>
      <c r="D23" s="19" t="s">
        <v>380</v>
      </c>
      <c r="E23" s="19" t="s">
        <v>425</v>
      </c>
      <c r="F23" s="20">
        <v>192006.1</v>
      </c>
      <c r="G23" s="21" t="s">
        <v>15</v>
      </c>
      <c r="H23" s="18">
        <v>45107</v>
      </c>
    </row>
    <row r="24" spans="2:8" x14ac:dyDescent="0.4">
      <c r="B24" s="17" t="s">
        <v>428</v>
      </c>
      <c r="C24" s="38">
        <v>45074</v>
      </c>
      <c r="D24" s="19" t="s">
        <v>26</v>
      </c>
      <c r="E24" s="19" t="s">
        <v>429</v>
      </c>
      <c r="F24" s="20">
        <v>309941.01</v>
      </c>
      <c r="G24" s="21" t="s">
        <v>15</v>
      </c>
      <c r="H24" s="18">
        <v>45107</v>
      </c>
    </row>
    <row r="25" spans="2:8" ht="52.5" x14ac:dyDescent="0.4">
      <c r="B25" s="17" t="s">
        <v>413</v>
      </c>
      <c r="C25" s="38">
        <v>45075</v>
      </c>
      <c r="D25" s="19" t="s">
        <v>414</v>
      </c>
      <c r="E25" s="19" t="s">
        <v>415</v>
      </c>
      <c r="F25" s="20">
        <v>160000</v>
      </c>
      <c r="G25" s="21" t="s">
        <v>15</v>
      </c>
      <c r="H25" s="18">
        <v>45107</v>
      </c>
    </row>
    <row r="26" spans="2:8" ht="52.5" x14ac:dyDescent="0.4">
      <c r="B26" s="17" t="s">
        <v>416</v>
      </c>
      <c r="C26" s="38">
        <v>45075</v>
      </c>
      <c r="D26" s="19" t="s">
        <v>417</v>
      </c>
      <c r="E26" s="19" t="s">
        <v>418</v>
      </c>
      <c r="F26" s="20">
        <v>10000</v>
      </c>
      <c r="G26" s="21" t="s">
        <v>15</v>
      </c>
      <c r="H26" s="18">
        <v>45107</v>
      </c>
    </row>
    <row r="27" spans="2:8" ht="52.5" x14ac:dyDescent="0.4">
      <c r="B27" s="17" t="s">
        <v>419</v>
      </c>
      <c r="C27" s="38">
        <v>45075</v>
      </c>
      <c r="D27" s="19" t="s">
        <v>420</v>
      </c>
      <c r="E27" s="19" t="s">
        <v>421</v>
      </c>
      <c r="F27" s="20">
        <v>50525</v>
      </c>
      <c r="G27" s="21" t="s">
        <v>15</v>
      </c>
      <c r="H27" s="18">
        <v>45107</v>
      </c>
    </row>
    <row r="28" spans="2:8" x14ac:dyDescent="0.4">
      <c r="B28" s="17" t="s">
        <v>31</v>
      </c>
      <c r="C28" s="38">
        <v>45077</v>
      </c>
      <c r="D28" s="19" t="s">
        <v>247</v>
      </c>
      <c r="E28" s="19" t="s">
        <v>395</v>
      </c>
      <c r="F28" s="20">
        <v>1686800</v>
      </c>
      <c r="G28" s="21" t="s">
        <v>15</v>
      </c>
      <c r="H28" s="18">
        <v>45107</v>
      </c>
    </row>
    <row r="29" spans="2:8" x14ac:dyDescent="0.4">
      <c r="B29" s="26"/>
      <c r="C29" s="26"/>
      <c r="D29" s="26"/>
      <c r="E29" s="26" t="s">
        <v>39</v>
      </c>
      <c r="F29" s="24">
        <f>SUBTOTAL(109,Tabla4346789101112131415161718[MONTO])</f>
        <v>4400091.41</v>
      </c>
      <c r="G29" s="25"/>
      <c r="H29" s="26"/>
    </row>
    <row r="30" spans="2:8" x14ac:dyDescent="0.4">
      <c r="B30" s="29" t="s">
        <v>40</v>
      </c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28" t="s">
        <v>41</v>
      </c>
      <c r="C32" s="29"/>
      <c r="D32" s="29"/>
      <c r="E32" s="28" t="s">
        <v>42</v>
      </c>
      <c r="G32" s="28" t="s">
        <v>43</v>
      </c>
      <c r="H32" s="29"/>
    </row>
    <row r="33" spans="2:8" x14ac:dyDescent="0.4">
      <c r="B33" s="29"/>
      <c r="C33" s="29"/>
      <c r="D33" s="29"/>
      <c r="E33" s="29"/>
      <c r="G33" s="35"/>
      <c r="H33" s="29"/>
    </row>
    <row r="34" spans="2:8" x14ac:dyDescent="0.4">
      <c r="B34" s="29"/>
      <c r="C34" s="29"/>
      <c r="D34" s="29"/>
      <c r="E34" s="29"/>
      <c r="G34" s="35"/>
      <c r="H34" s="29"/>
    </row>
    <row r="35" spans="2:8" x14ac:dyDescent="0.4">
      <c r="B35" s="36" t="s">
        <v>44</v>
      </c>
      <c r="E35" s="30" t="s">
        <v>45</v>
      </c>
      <c r="G35" s="30" t="s">
        <v>46</v>
      </c>
    </row>
    <row r="36" spans="2:8" x14ac:dyDescent="0.4">
      <c r="B36" s="36" t="s">
        <v>47</v>
      </c>
      <c r="E36" s="30" t="s">
        <v>48</v>
      </c>
      <c r="G36" s="30" t="s">
        <v>49</v>
      </c>
    </row>
    <row r="37" spans="2:8" x14ac:dyDescent="0.4">
      <c r="B37" s="28" t="s">
        <v>50</v>
      </c>
      <c r="E37" s="30" t="s">
        <v>51</v>
      </c>
      <c r="F37" s="37"/>
      <c r="G37" s="30" t="s">
        <v>52</v>
      </c>
    </row>
    <row r="39" spans="2:8" x14ac:dyDescent="0.4">
      <c r="E39" s="37"/>
    </row>
    <row r="40" spans="2:8" x14ac:dyDescent="0.4">
      <c r="E40" s="37"/>
    </row>
    <row r="41" spans="2:8" x14ac:dyDescent="0.4">
      <c r="E41" s="37"/>
    </row>
    <row r="43" spans="2:8" x14ac:dyDescent="0.4">
      <c r="B43" s="29"/>
    </row>
    <row r="56" spans="5:5" x14ac:dyDescent="0.4">
      <c r="E5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53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 x14ac:dyDescent="0.2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 x14ac:dyDescent="0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 x14ac:dyDescent="0.2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 x14ac:dyDescent="0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 x14ac:dyDescent="0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 x14ac:dyDescent="0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 x14ac:dyDescent="0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 x14ac:dyDescent="0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 x14ac:dyDescent="0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53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 x14ac:dyDescent="0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 x14ac:dyDescent="0.2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 x14ac:dyDescent="0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 x14ac:dyDescent="0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 x14ac:dyDescent="0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 x14ac:dyDescent="0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 x14ac:dyDescent="0.2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 x14ac:dyDescent="0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 x14ac:dyDescent="0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108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x14ac:dyDescent="0.4">
      <c r="B11" s="32"/>
      <c r="C11" s="32"/>
      <c r="D11" s="32"/>
      <c r="E11" s="32"/>
      <c r="F11" s="32"/>
      <c r="G11" s="32"/>
      <c r="H11" s="32"/>
    </row>
    <row r="12" spans="2:8" ht="35.1" customHeight="1" x14ac:dyDescent="0.4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 x14ac:dyDescent="0.4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 x14ac:dyDescent="0.4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 x14ac:dyDescent="0.4">
      <c r="B17" s="17" t="s">
        <v>97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 x14ac:dyDescent="0.4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 x14ac:dyDescent="0.4">
      <c r="B19" s="17" t="s">
        <v>106</v>
      </c>
      <c r="C19" s="38">
        <v>44650</v>
      </c>
      <c r="D19" s="19" t="s">
        <v>107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 x14ac:dyDescent="0.4">
      <c r="B20" s="17" t="s">
        <v>95</v>
      </c>
      <c r="C20" s="18">
        <v>44669</v>
      </c>
      <c r="D20" s="19" t="s">
        <v>35</v>
      </c>
      <c r="E20" s="19" t="s">
        <v>96</v>
      </c>
      <c r="F20" s="20">
        <v>204145.6</v>
      </c>
      <c r="G20" s="21" t="s">
        <v>15</v>
      </c>
      <c r="H20" s="18">
        <v>44681</v>
      </c>
    </row>
    <row r="21" spans="2:8" x14ac:dyDescent="0.4">
      <c r="B21" s="17" t="s">
        <v>103</v>
      </c>
      <c r="C21" s="38">
        <v>44672</v>
      </c>
      <c r="D21" s="19" t="s">
        <v>104</v>
      </c>
      <c r="E21" s="19" t="s">
        <v>105</v>
      </c>
      <c r="F21" s="20">
        <v>11879.36</v>
      </c>
      <c r="G21" s="21" t="s">
        <v>15</v>
      </c>
      <c r="H21" s="18">
        <v>44681</v>
      </c>
    </row>
    <row r="22" spans="2:8" x14ac:dyDescent="0.4">
      <c r="B22" s="17" t="s">
        <v>109</v>
      </c>
      <c r="C22" s="3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 x14ac:dyDescent="0.4">
      <c r="B23" s="17" t="s">
        <v>100</v>
      </c>
      <c r="C23" s="38">
        <v>44677</v>
      </c>
      <c r="D23" s="19" t="s">
        <v>101</v>
      </c>
      <c r="E23" s="19" t="s">
        <v>102</v>
      </c>
      <c r="F23" s="20">
        <v>12336</v>
      </c>
      <c r="G23" s="21" t="s">
        <v>15</v>
      </c>
      <c r="H23" s="18">
        <v>44681</v>
      </c>
    </row>
    <row r="24" spans="2:8" x14ac:dyDescent="0.4">
      <c r="B24" s="17" t="s">
        <v>98</v>
      </c>
      <c r="C24" s="18">
        <v>44679</v>
      </c>
      <c r="D24" s="19" t="s">
        <v>26</v>
      </c>
      <c r="E24" s="19" t="s">
        <v>99</v>
      </c>
      <c r="F24" s="20">
        <v>425833.17</v>
      </c>
      <c r="G24" s="21" t="s">
        <v>15</v>
      </c>
      <c r="H24" s="18">
        <v>44681</v>
      </c>
    </row>
    <row r="25" spans="2:8" x14ac:dyDescent="0.4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x14ac:dyDescent="0.4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 x14ac:dyDescent="0.4">
      <c r="B27" s="29" t="s">
        <v>40</v>
      </c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 x14ac:dyDescent="0.4">
      <c r="B30" s="29"/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36" t="s">
        <v>44</v>
      </c>
      <c r="E32" s="30" t="s">
        <v>45</v>
      </c>
      <c r="G32" s="30" t="s">
        <v>46</v>
      </c>
    </row>
    <row r="33" spans="2:7" x14ac:dyDescent="0.4">
      <c r="B33" s="36" t="s">
        <v>47</v>
      </c>
      <c r="E33" s="30" t="s">
        <v>48</v>
      </c>
      <c r="G33" s="30" t="s">
        <v>49</v>
      </c>
    </row>
    <row r="34" spans="2:7" x14ac:dyDescent="0.4">
      <c r="B34" s="28" t="s">
        <v>50</v>
      </c>
      <c r="E34" s="30" t="s">
        <v>51</v>
      </c>
      <c r="F34" s="37"/>
      <c r="G34" s="30" t="s">
        <v>52</v>
      </c>
    </row>
    <row r="36" spans="2:7" x14ac:dyDescent="0.4">
      <c r="E36" s="37"/>
    </row>
    <row r="37" spans="2:7" x14ac:dyDescent="0.4">
      <c r="E37" s="37"/>
    </row>
    <row r="38" spans="2:7" x14ac:dyDescent="0.4">
      <c r="E38" s="37"/>
    </row>
    <row r="40" spans="2:7" x14ac:dyDescent="0.4">
      <c r="B40" s="29"/>
    </row>
    <row r="53" spans="5:5" x14ac:dyDescent="0.4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zoomScale="40" zoomScaleNormal="40" workbookViewId="0">
      <selection activeCell="E44" sqref="E44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126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 x14ac:dyDescent="0.4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 x14ac:dyDescent="0.4">
      <c r="B16" s="17" t="s">
        <v>110</v>
      </c>
      <c r="C16" s="38">
        <v>44696</v>
      </c>
      <c r="D16" s="19" t="s">
        <v>111</v>
      </c>
      <c r="E16" s="19" t="s">
        <v>112</v>
      </c>
      <c r="F16" s="20">
        <v>34456</v>
      </c>
      <c r="G16" s="21" t="s">
        <v>15</v>
      </c>
      <c r="H16" s="18">
        <v>44712</v>
      </c>
    </row>
    <row r="17" spans="2:8" x14ac:dyDescent="0.4">
      <c r="B17" s="17" t="s">
        <v>122</v>
      </c>
      <c r="C17" s="18">
        <v>44700</v>
      </c>
      <c r="D17" s="19" t="s">
        <v>35</v>
      </c>
      <c r="E17" s="19" t="s">
        <v>123</v>
      </c>
      <c r="F17" s="20">
        <v>206141.44</v>
      </c>
      <c r="G17" s="21" t="s">
        <v>15</v>
      </c>
      <c r="H17" s="18">
        <v>44712</v>
      </c>
    </row>
    <row r="18" spans="2:8" x14ac:dyDescent="0.4">
      <c r="B18" s="17" t="s">
        <v>116</v>
      </c>
      <c r="C18" s="3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 x14ac:dyDescent="0.4">
      <c r="B19" s="17" t="s">
        <v>119</v>
      </c>
      <c r="C19" s="3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 x14ac:dyDescent="0.4">
      <c r="B20" s="17" t="s">
        <v>124</v>
      </c>
      <c r="C20" s="18">
        <v>44709</v>
      </c>
      <c r="D20" s="19" t="s">
        <v>26</v>
      </c>
      <c r="E20" s="19" t="s">
        <v>125</v>
      </c>
      <c r="F20" s="20">
        <v>437257.87</v>
      </c>
      <c r="G20" s="21" t="s">
        <v>15</v>
      </c>
      <c r="H20" s="18">
        <v>44712</v>
      </c>
    </row>
    <row r="21" spans="2:8" x14ac:dyDescent="0.4">
      <c r="B21" s="17" t="s">
        <v>113</v>
      </c>
      <c r="C21" s="38">
        <v>44711</v>
      </c>
      <c r="D21" s="19" t="s">
        <v>114</v>
      </c>
      <c r="E21" s="19" t="s">
        <v>115</v>
      </c>
      <c r="F21" s="20">
        <v>98500</v>
      </c>
      <c r="G21" s="21" t="s">
        <v>15</v>
      </c>
      <c r="H21" s="18">
        <v>44712</v>
      </c>
    </row>
    <row r="22" spans="2:8" x14ac:dyDescent="0.4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 x14ac:dyDescent="0.4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 x14ac:dyDescent="0.4">
      <c r="B24" s="29" t="s">
        <v>40</v>
      </c>
      <c r="C24" s="29"/>
      <c r="D24" s="29"/>
      <c r="E24" s="29"/>
      <c r="G24" s="35"/>
      <c r="H24" s="29"/>
    </row>
    <row r="25" spans="2:8" x14ac:dyDescent="0.4">
      <c r="B25" s="29"/>
      <c r="C25" s="29"/>
      <c r="D25" s="29"/>
      <c r="E25" s="29"/>
      <c r="G25" s="35"/>
      <c r="H25" s="29"/>
    </row>
    <row r="26" spans="2:8" x14ac:dyDescent="0.4">
      <c r="B26" s="28" t="s">
        <v>41</v>
      </c>
      <c r="C26" s="29"/>
      <c r="D26" s="29"/>
      <c r="E26" s="28" t="s">
        <v>42</v>
      </c>
      <c r="G26" s="28" t="s">
        <v>43</v>
      </c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36" t="s">
        <v>44</v>
      </c>
      <c r="E29" s="30" t="s">
        <v>45</v>
      </c>
      <c r="G29" s="30" t="s">
        <v>46</v>
      </c>
    </row>
    <row r="30" spans="2:8" x14ac:dyDescent="0.4">
      <c r="B30" s="36" t="s">
        <v>47</v>
      </c>
      <c r="E30" s="30" t="s">
        <v>48</v>
      </c>
      <c r="G30" s="30" t="s">
        <v>49</v>
      </c>
    </row>
    <row r="31" spans="2:8" x14ac:dyDescent="0.4">
      <c r="B31" s="28" t="s">
        <v>50</v>
      </c>
      <c r="E31" s="30" t="s">
        <v>51</v>
      </c>
      <c r="F31" s="37"/>
      <c r="G31" s="30" t="s">
        <v>52</v>
      </c>
    </row>
    <row r="33" spans="2:5" x14ac:dyDescent="0.4">
      <c r="E33" s="37"/>
    </row>
    <row r="34" spans="2:5" x14ac:dyDescent="0.4">
      <c r="E34" s="37"/>
    </row>
    <row r="35" spans="2:5" x14ac:dyDescent="0.4">
      <c r="E35" s="37"/>
    </row>
    <row r="37" spans="2:5" x14ac:dyDescent="0.4">
      <c r="B37" s="29"/>
    </row>
    <row r="50" spans="5:5" x14ac:dyDescent="0.4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963-9638-4F49-9782-233C44FE0215}">
  <dimension ref="B1:H68"/>
  <sheetViews>
    <sheetView zoomScale="40" zoomScaleNormal="40" workbookViewId="0">
      <selection activeCell="B36" sqref="B3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127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44773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44773</v>
      </c>
    </row>
    <row r="15" spans="2:8" x14ac:dyDescent="0.4">
      <c r="B15" s="17" t="s">
        <v>77</v>
      </c>
      <c r="C15" s="38">
        <v>44637</v>
      </c>
      <c r="D15" s="19" t="s">
        <v>173</v>
      </c>
      <c r="E15" s="19" t="s">
        <v>174</v>
      </c>
      <c r="F15" s="20">
        <v>10152.719999999999</v>
      </c>
      <c r="G15" s="21" t="s">
        <v>15</v>
      </c>
      <c r="H15" s="18">
        <v>44773</v>
      </c>
    </row>
    <row r="16" spans="2:8" x14ac:dyDescent="0.4">
      <c r="B16" s="17" t="s">
        <v>162</v>
      </c>
      <c r="C16" s="38">
        <v>44691</v>
      </c>
      <c r="D16" s="19" t="s">
        <v>163</v>
      </c>
      <c r="E16" s="19" t="s">
        <v>164</v>
      </c>
      <c r="F16" s="20">
        <v>75862.2</v>
      </c>
      <c r="G16" s="21" t="s">
        <v>15</v>
      </c>
      <c r="H16" s="18">
        <v>44773</v>
      </c>
    </row>
    <row r="17" spans="2:8" x14ac:dyDescent="0.4">
      <c r="B17" s="17" t="s">
        <v>110</v>
      </c>
      <c r="C17" s="38">
        <v>44696</v>
      </c>
      <c r="D17" s="19" t="s">
        <v>111</v>
      </c>
      <c r="E17" s="19" t="s">
        <v>169</v>
      </c>
      <c r="F17" s="20">
        <v>34456</v>
      </c>
      <c r="G17" s="21" t="s">
        <v>15</v>
      </c>
      <c r="H17" s="18">
        <v>44773</v>
      </c>
    </row>
    <row r="18" spans="2:8" ht="52.5" x14ac:dyDescent="0.4">
      <c r="B18" s="17" t="s">
        <v>152</v>
      </c>
      <c r="C18" s="38">
        <v>44701</v>
      </c>
      <c r="D18" s="19" t="s">
        <v>153</v>
      </c>
      <c r="E18" s="19" t="s">
        <v>154</v>
      </c>
      <c r="F18" s="20">
        <v>44275</v>
      </c>
      <c r="G18" s="21" t="s">
        <v>15</v>
      </c>
      <c r="H18" s="18">
        <v>44773</v>
      </c>
    </row>
    <row r="19" spans="2:8" x14ac:dyDescent="0.4">
      <c r="B19" s="17" t="s">
        <v>144</v>
      </c>
      <c r="C19" s="38">
        <v>44713</v>
      </c>
      <c r="D19" s="19" t="s">
        <v>145</v>
      </c>
      <c r="E19" s="19" t="s">
        <v>146</v>
      </c>
      <c r="F19" s="20">
        <v>234028</v>
      </c>
      <c r="G19" s="21" t="s">
        <v>15</v>
      </c>
      <c r="H19" s="18">
        <v>44773</v>
      </c>
    </row>
    <row r="20" spans="2:8" x14ac:dyDescent="0.4">
      <c r="B20" s="17" t="s">
        <v>158</v>
      </c>
      <c r="C20" s="38">
        <v>44713</v>
      </c>
      <c r="D20" s="19" t="s">
        <v>63</v>
      </c>
      <c r="E20" s="19" t="s">
        <v>159</v>
      </c>
      <c r="F20" s="20">
        <v>2527.1999999999998</v>
      </c>
      <c r="G20" s="21" t="s">
        <v>15</v>
      </c>
      <c r="H20" s="18">
        <v>44773</v>
      </c>
    </row>
    <row r="21" spans="2:8" ht="52.5" x14ac:dyDescent="0.4">
      <c r="B21" s="17" t="s">
        <v>170</v>
      </c>
      <c r="C21" s="38">
        <v>44715</v>
      </c>
      <c r="D21" s="19" t="s">
        <v>171</v>
      </c>
      <c r="E21" s="19" t="s">
        <v>172</v>
      </c>
      <c r="F21" s="20">
        <v>144406</v>
      </c>
      <c r="G21" s="21" t="s">
        <v>15</v>
      </c>
      <c r="H21" s="18">
        <v>44773</v>
      </c>
    </row>
    <row r="22" spans="2:8" ht="52.5" x14ac:dyDescent="0.4">
      <c r="B22" s="17" t="s">
        <v>178</v>
      </c>
      <c r="C22" s="38">
        <v>44718</v>
      </c>
      <c r="D22" s="19" t="s">
        <v>179</v>
      </c>
      <c r="E22" s="19" t="s">
        <v>180</v>
      </c>
      <c r="F22" s="20">
        <v>19942</v>
      </c>
      <c r="G22" s="21" t="s">
        <v>15</v>
      </c>
      <c r="H22" s="18">
        <v>44773</v>
      </c>
    </row>
    <row r="23" spans="2:8" ht="52.5" x14ac:dyDescent="0.4">
      <c r="B23" s="17" t="s">
        <v>141</v>
      </c>
      <c r="C23" s="38">
        <v>44722</v>
      </c>
      <c r="D23" s="19" t="s">
        <v>142</v>
      </c>
      <c r="E23" s="19" t="s">
        <v>143</v>
      </c>
      <c r="F23" s="20">
        <v>313526</v>
      </c>
      <c r="G23" s="21" t="s">
        <v>15</v>
      </c>
      <c r="H23" s="18">
        <v>44773</v>
      </c>
    </row>
    <row r="24" spans="2:8" x14ac:dyDescent="0.4">
      <c r="B24" s="17" t="s">
        <v>165</v>
      </c>
      <c r="C24" s="38">
        <v>44725</v>
      </c>
      <c r="D24" s="19" t="s">
        <v>163</v>
      </c>
      <c r="E24" s="19" t="s">
        <v>164</v>
      </c>
      <c r="F24" s="20">
        <v>22230.02</v>
      </c>
      <c r="G24" s="21" t="s">
        <v>15</v>
      </c>
      <c r="H24" s="18">
        <v>44773</v>
      </c>
    </row>
    <row r="25" spans="2:8" x14ac:dyDescent="0.4">
      <c r="B25" s="17" t="s">
        <v>166</v>
      </c>
      <c r="C25" s="38">
        <v>44725</v>
      </c>
      <c r="D25" s="19" t="s">
        <v>167</v>
      </c>
      <c r="E25" s="19" t="s">
        <v>168</v>
      </c>
      <c r="F25" s="20">
        <v>107691.28</v>
      </c>
      <c r="G25" s="21" t="s">
        <v>15</v>
      </c>
      <c r="H25" s="18">
        <v>44773</v>
      </c>
    </row>
    <row r="26" spans="2:8" ht="52.5" x14ac:dyDescent="0.4">
      <c r="B26" s="17" t="s">
        <v>175</v>
      </c>
      <c r="C26" s="38">
        <v>44725</v>
      </c>
      <c r="D26" s="19" t="s">
        <v>176</v>
      </c>
      <c r="E26" s="19" t="s">
        <v>177</v>
      </c>
      <c r="F26" s="20">
        <v>159182.5</v>
      </c>
      <c r="G26" s="21" t="s">
        <v>15</v>
      </c>
      <c r="H26" s="18">
        <v>44773</v>
      </c>
    </row>
    <row r="27" spans="2:8" ht="52.5" x14ac:dyDescent="0.4">
      <c r="B27" s="17" t="s">
        <v>128</v>
      </c>
      <c r="C27" s="18">
        <v>44727</v>
      </c>
      <c r="D27" s="19" t="s">
        <v>129</v>
      </c>
      <c r="E27" s="19" t="s">
        <v>130</v>
      </c>
      <c r="F27" s="20">
        <v>62000</v>
      </c>
      <c r="G27" s="21" t="s">
        <v>15</v>
      </c>
      <c r="H27" s="18">
        <v>44773</v>
      </c>
    </row>
    <row r="28" spans="2:8" x14ac:dyDescent="0.4">
      <c r="B28" s="17" t="s">
        <v>133</v>
      </c>
      <c r="C28" s="38">
        <v>44729</v>
      </c>
      <c r="D28" s="19" t="s">
        <v>134</v>
      </c>
      <c r="E28" s="19" t="s">
        <v>135</v>
      </c>
      <c r="F28" s="20">
        <v>79948.399999999994</v>
      </c>
      <c r="G28" s="21" t="s">
        <v>15</v>
      </c>
      <c r="H28" s="18">
        <v>44773</v>
      </c>
    </row>
    <row r="29" spans="2:8" x14ac:dyDescent="0.4">
      <c r="B29" s="17" t="s">
        <v>136</v>
      </c>
      <c r="C29" s="38">
        <v>44729</v>
      </c>
      <c r="D29" s="19" t="s">
        <v>84</v>
      </c>
      <c r="E29" s="19" t="s">
        <v>137</v>
      </c>
      <c r="F29" s="20">
        <v>60000.05</v>
      </c>
      <c r="G29" s="21" t="s">
        <v>15</v>
      </c>
      <c r="H29" s="18">
        <v>44773</v>
      </c>
    </row>
    <row r="30" spans="2:8" ht="52.5" x14ac:dyDescent="0.4">
      <c r="B30" s="17" t="s">
        <v>147</v>
      </c>
      <c r="C30" s="38">
        <v>44729</v>
      </c>
      <c r="D30" s="19" t="s">
        <v>111</v>
      </c>
      <c r="E30" s="19" t="s">
        <v>148</v>
      </c>
      <c r="F30" s="20">
        <v>56061.8</v>
      </c>
      <c r="G30" s="21" t="s">
        <v>15</v>
      </c>
      <c r="H30" s="18">
        <v>44773</v>
      </c>
    </row>
    <row r="31" spans="2:8" x14ac:dyDescent="0.4">
      <c r="B31" s="17" t="s">
        <v>160</v>
      </c>
      <c r="C31" s="38">
        <v>44729</v>
      </c>
      <c r="D31" s="19" t="s">
        <v>111</v>
      </c>
      <c r="E31" s="19" t="s">
        <v>161</v>
      </c>
      <c r="F31" s="20">
        <v>9322</v>
      </c>
      <c r="G31" s="21" t="s">
        <v>15</v>
      </c>
      <c r="H31" s="18">
        <v>44773</v>
      </c>
    </row>
    <row r="32" spans="2:8" x14ac:dyDescent="0.4">
      <c r="B32" s="17" t="s">
        <v>181</v>
      </c>
      <c r="C32" s="38">
        <v>44729</v>
      </c>
      <c r="D32" s="19" t="s">
        <v>182</v>
      </c>
      <c r="E32" s="19" t="s">
        <v>183</v>
      </c>
      <c r="F32" s="20">
        <v>94400</v>
      </c>
      <c r="G32" s="21" t="s">
        <v>15</v>
      </c>
      <c r="H32" s="18">
        <v>44773</v>
      </c>
    </row>
    <row r="33" spans="2:8" x14ac:dyDescent="0.4">
      <c r="B33" s="17" t="s">
        <v>185</v>
      </c>
      <c r="C33" s="38">
        <v>44732</v>
      </c>
      <c r="D33" s="19" t="s">
        <v>35</v>
      </c>
      <c r="E33" s="19" t="s">
        <v>186</v>
      </c>
      <c r="F33" s="20">
        <v>250986.31</v>
      </c>
      <c r="G33" s="21" t="s">
        <v>15</v>
      </c>
      <c r="H33" s="38"/>
    </row>
    <row r="34" spans="2:8" ht="52.5" x14ac:dyDescent="0.4">
      <c r="B34" s="17" t="s">
        <v>131</v>
      </c>
      <c r="C34" s="38">
        <v>44734</v>
      </c>
      <c r="D34" s="19" t="s">
        <v>70</v>
      </c>
      <c r="E34" s="19" t="s">
        <v>132</v>
      </c>
      <c r="F34" s="20">
        <v>25990</v>
      </c>
      <c r="G34" s="21" t="s">
        <v>15</v>
      </c>
      <c r="H34" s="18">
        <v>44773</v>
      </c>
    </row>
    <row r="35" spans="2:8" ht="52.5" x14ac:dyDescent="0.4">
      <c r="B35" s="17" t="s">
        <v>187</v>
      </c>
      <c r="C35" s="38">
        <v>44734</v>
      </c>
      <c r="D35" s="19" t="s">
        <v>188</v>
      </c>
      <c r="E35" s="19" t="s">
        <v>189</v>
      </c>
      <c r="F35" s="20">
        <v>25000</v>
      </c>
      <c r="G35" s="21" t="s">
        <v>15</v>
      </c>
      <c r="H35" s="38">
        <v>44773</v>
      </c>
    </row>
    <row r="36" spans="2:8" x14ac:dyDescent="0.4">
      <c r="B36" s="17" t="s">
        <v>138</v>
      </c>
      <c r="C36" s="18">
        <v>44735</v>
      </c>
      <c r="D36" s="19" t="s">
        <v>139</v>
      </c>
      <c r="E36" s="19" t="s">
        <v>140</v>
      </c>
      <c r="F36" s="20">
        <v>59199.44</v>
      </c>
      <c r="G36" s="21" t="s">
        <v>15</v>
      </c>
      <c r="H36" s="18">
        <v>44773</v>
      </c>
    </row>
    <row r="37" spans="2:8" ht="52.5" x14ac:dyDescent="0.4">
      <c r="B37" s="17" t="s">
        <v>149</v>
      </c>
      <c r="C37" s="38">
        <v>44735</v>
      </c>
      <c r="D37" s="19" t="s">
        <v>150</v>
      </c>
      <c r="E37" s="19" t="s">
        <v>151</v>
      </c>
      <c r="F37" s="20">
        <v>29415</v>
      </c>
      <c r="G37" s="21" t="s">
        <v>15</v>
      </c>
      <c r="H37" s="18">
        <v>44773</v>
      </c>
    </row>
    <row r="38" spans="2:8" x14ac:dyDescent="0.4">
      <c r="B38" s="17" t="s">
        <v>155</v>
      </c>
      <c r="C38" s="38">
        <v>44740</v>
      </c>
      <c r="D38" s="19" t="s">
        <v>156</v>
      </c>
      <c r="E38" s="19" t="s">
        <v>157</v>
      </c>
      <c r="F38" s="20">
        <v>415317.04</v>
      </c>
      <c r="G38" s="21" t="s">
        <v>15</v>
      </c>
      <c r="H38" s="18">
        <v>44773</v>
      </c>
    </row>
    <row r="39" spans="2:8" x14ac:dyDescent="0.4">
      <c r="B39" s="17" t="s">
        <v>31</v>
      </c>
      <c r="C39" s="38">
        <v>44742</v>
      </c>
      <c r="D39" s="19" t="s">
        <v>37</v>
      </c>
      <c r="E39" s="19" t="s">
        <v>38</v>
      </c>
      <c r="F39" s="20">
        <v>2222120</v>
      </c>
      <c r="G39" s="21" t="s">
        <v>15</v>
      </c>
      <c r="H39" s="18">
        <v>44773</v>
      </c>
    </row>
    <row r="40" spans="2:8" x14ac:dyDescent="0.4">
      <c r="B40" s="17" t="s">
        <v>31</v>
      </c>
      <c r="C40" s="38">
        <v>44742</v>
      </c>
      <c r="D40" s="19" t="s">
        <v>37</v>
      </c>
      <c r="E40" s="19" t="s">
        <v>184</v>
      </c>
      <c r="F40" s="20">
        <v>1314000</v>
      </c>
      <c r="G40" s="21" t="s">
        <v>15</v>
      </c>
      <c r="H40" s="18">
        <v>44773</v>
      </c>
    </row>
    <row r="41" spans="2:8" x14ac:dyDescent="0.4">
      <c r="B41" s="26"/>
      <c r="C41" s="26"/>
      <c r="D41" s="26"/>
      <c r="E41" s="26" t="s">
        <v>39</v>
      </c>
      <c r="F41" s="24">
        <f>SUBTOTAL(109,Tabla43467[MONTO])</f>
        <v>6020016.6200000001</v>
      </c>
      <c r="G41" s="25"/>
      <c r="H41" s="26"/>
    </row>
    <row r="42" spans="2:8" x14ac:dyDescent="0.4">
      <c r="B42" s="29" t="s">
        <v>40</v>
      </c>
      <c r="C42" s="29"/>
      <c r="D42" s="29"/>
      <c r="E42" s="29"/>
      <c r="G42" s="35"/>
      <c r="H42" s="29"/>
    </row>
    <row r="43" spans="2:8" x14ac:dyDescent="0.4">
      <c r="B43" s="29"/>
      <c r="C43" s="29"/>
      <c r="D43" s="29"/>
      <c r="E43" s="29"/>
      <c r="G43" s="35"/>
      <c r="H43" s="29"/>
    </row>
    <row r="44" spans="2:8" x14ac:dyDescent="0.4">
      <c r="B44" s="28" t="s">
        <v>41</v>
      </c>
      <c r="C44" s="29"/>
      <c r="D44" s="29"/>
      <c r="E44" s="28" t="s">
        <v>42</v>
      </c>
      <c r="G44" s="28" t="s">
        <v>43</v>
      </c>
      <c r="H44" s="29"/>
    </row>
    <row r="45" spans="2:8" x14ac:dyDescent="0.4">
      <c r="B45" s="29"/>
      <c r="C45" s="29"/>
      <c r="D45" s="29"/>
      <c r="E45" s="29"/>
      <c r="G45" s="35"/>
      <c r="H45" s="29"/>
    </row>
    <row r="46" spans="2:8" x14ac:dyDescent="0.4">
      <c r="B46" s="29"/>
      <c r="C46" s="29"/>
      <c r="D46" s="29"/>
      <c r="E46" s="29"/>
      <c r="G46" s="35"/>
      <c r="H46" s="29"/>
    </row>
    <row r="47" spans="2:8" x14ac:dyDescent="0.4">
      <c r="B47" s="36" t="s">
        <v>44</v>
      </c>
      <c r="E47" s="30" t="s">
        <v>45</v>
      </c>
      <c r="G47" s="30" t="s">
        <v>46</v>
      </c>
    </row>
    <row r="48" spans="2:8" x14ac:dyDescent="0.4">
      <c r="B48" s="36" t="s">
        <v>47</v>
      </c>
      <c r="E48" s="30" t="s">
        <v>48</v>
      </c>
      <c r="G48" s="30" t="s">
        <v>49</v>
      </c>
    </row>
    <row r="49" spans="2:7" x14ac:dyDescent="0.4">
      <c r="B49" s="28" t="s">
        <v>50</v>
      </c>
      <c r="E49" s="30" t="s">
        <v>51</v>
      </c>
      <c r="F49" s="37"/>
      <c r="G49" s="30" t="s">
        <v>52</v>
      </c>
    </row>
    <row r="51" spans="2:7" x14ac:dyDescent="0.4">
      <c r="E51" s="37"/>
    </row>
    <row r="52" spans="2:7" x14ac:dyDescent="0.4">
      <c r="E52" s="37"/>
    </row>
    <row r="53" spans="2:7" x14ac:dyDescent="0.4">
      <c r="E53" s="37"/>
    </row>
    <row r="55" spans="2:7" x14ac:dyDescent="0.4">
      <c r="B55" s="29"/>
    </row>
    <row r="68" spans="5:5" x14ac:dyDescent="0.4">
      <c r="E68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50B8-EA70-49E8-AFE9-5441E3601CD5}">
  <dimension ref="B1:H62"/>
  <sheetViews>
    <sheetView zoomScale="40" zoomScaleNormal="40" workbookViewId="0">
      <selection activeCell="F26" sqref="F2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190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44804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44804</v>
      </c>
    </row>
    <row r="15" spans="2:8" ht="52.5" x14ac:dyDescent="0.4">
      <c r="B15" s="17" t="s">
        <v>187</v>
      </c>
      <c r="C15" s="38">
        <v>44734</v>
      </c>
      <c r="D15" s="19" t="s">
        <v>188</v>
      </c>
      <c r="E15" s="19" t="s">
        <v>234</v>
      </c>
      <c r="F15" s="20">
        <v>50000</v>
      </c>
      <c r="G15" s="21" t="s">
        <v>15</v>
      </c>
      <c r="H15" s="18">
        <v>44804</v>
      </c>
    </row>
    <row r="16" spans="2:8" ht="52.5" x14ac:dyDescent="0.4">
      <c r="B16" s="17" t="s">
        <v>149</v>
      </c>
      <c r="C16" s="38">
        <v>44735</v>
      </c>
      <c r="D16" s="19" t="s">
        <v>150</v>
      </c>
      <c r="E16" s="19" t="s">
        <v>151</v>
      </c>
      <c r="F16" s="20">
        <v>29415</v>
      </c>
      <c r="G16" s="21" t="s">
        <v>15</v>
      </c>
      <c r="H16" s="18">
        <v>44804</v>
      </c>
    </row>
    <row r="17" spans="2:8" x14ac:dyDescent="0.4">
      <c r="B17" s="17" t="s">
        <v>191</v>
      </c>
      <c r="C17" s="38">
        <v>44743</v>
      </c>
      <c r="D17" s="19" t="s">
        <v>192</v>
      </c>
      <c r="E17" s="19" t="s">
        <v>193</v>
      </c>
      <c r="F17" s="20">
        <v>5307.64</v>
      </c>
      <c r="G17" s="21" t="s">
        <v>15</v>
      </c>
      <c r="H17" s="18">
        <v>44804</v>
      </c>
    </row>
    <row r="18" spans="2:8" x14ac:dyDescent="0.4">
      <c r="B18" s="17" t="s">
        <v>194</v>
      </c>
      <c r="C18" s="38">
        <v>44763</v>
      </c>
      <c r="D18" s="19" t="s">
        <v>195</v>
      </c>
      <c r="E18" s="19" t="s">
        <v>196</v>
      </c>
      <c r="F18" s="20">
        <v>5310</v>
      </c>
      <c r="G18" s="21" t="s">
        <v>15</v>
      </c>
      <c r="H18" s="18">
        <v>44804</v>
      </c>
    </row>
    <row r="19" spans="2:8" ht="78.75" x14ac:dyDescent="0.4">
      <c r="B19" s="17" t="s">
        <v>197</v>
      </c>
      <c r="C19" s="38">
        <v>44768</v>
      </c>
      <c r="D19" s="19" t="s">
        <v>198</v>
      </c>
      <c r="E19" s="19" t="s">
        <v>199</v>
      </c>
      <c r="F19" s="20">
        <v>23600</v>
      </c>
      <c r="G19" s="21" t="s">
        <v>15</v>
      </c>
      <c r="H19" s="18">
        <v>44804</v>
      </c>
    </row>
    <row r="20" spans="2:8" x14ac:dyDescent="0.4">
      <c r="B20" s="17" t="s">
        <v>200</v>
      </c>
      <c r="C20" s="38">
        <v>44769</v>
      </c>
      <c r="D20" s="19" t="s">
        <v>201</v>
      </c>
      <c r="E20" s="19" t="s">
        <v>202</v>
      </c>
      <c r="F20" s="20">
        <v>28228.47</v>
      </c>
      <c r="G20" s="21" t="s">
        <v>15</v>
      </c>
      <c r="H20" s="18">
        <v>44804</v>
      </c>
    </row>
    <row r="21" spans="2:8" ht="52.5" x14ac:dyDescent="0.4">
      <c r="B21" s="17" t="s">
        <v>203</v>
      </c>
      <c r="C21" s="38">
        <v>44768</v>
      </c>
      <c r="D21" s="19" t="s">
        <v>204</v>
      </c>
      <c r="E21" s="19" t="s">
        <v>205</v>
      </c>
      <c r="F21" s="20">
        <v>69973.649999999994</v>
      </c>
      <c r="G21" s="21" t="s">
        <v>15</v>
      </c>
      <c r="H21" s="18">
        <v>44804</v>
      </c>
    </row>
    <row r="22" spans="2:8" x14ac:dyDescent="0.4">
      <c r="B22" s="17" t="s">
        <v>206</v>
      </c>
      <c r="C22" s="38" t="s">
        <v>207</v>
      </c>
      <c r="D22" s="19" t="s">
        <v>208</v>
      </c>
      <c r="E22" s="19" t="s">
        <v>209</v>
      </c>
      <c r="F22" s="20">
        <v>70210</v>
      </c>
      <c r="G22" s="21" t="s">
        <v>15</v>
      </c>
      <c r="H22" s="18">
        <v>44804</v>
      </c>
    </row>
    <row r="23" spans="2:8" ht="52.5" x14ac:dyDescent="0.4">
      <c r="B23" s="17" t="s">
        <v>210</v>
      </c>
      <c r="C23" s="38">
        <v>44714</v>
      </c>
      <c r="D23" s="19" t="s">
        <v>211</v>
      </c>
      <c r="E23" s="19" t="s">
        <v>212</v>
      </c>
      <c r="F23" s="20">
        <v>156518</v>
      </c>
      <c r="G23" s="21" t="s">
        <v>15</v>
      </c>
      <c r="H23" s="18">
        <v>44804</v>
      </c>
    </row>
    <row r="24" spans="2:8" ht="52.5" x14ac:dyDescent="0.4">
      <c r="B24" s="17" t="s">
        <v>213</v>
      </c>
      <c r="C24" s="38">
        <v>44721</v>
      </c>
      <c r="D24" s="19" t="s">
        <v>211</v>
      </c>
      <c r="E24" s="19" t="s">
        <v>214</v>
      </c>
      <c r="F24" s="20">
        <v>64520</v>
      </c>
      <c r="G24" s="21" t="s">
        <v>15</v>
      </c>
      <c r="H24" s="18">
        <v>44804</v>
      </c>
    </row>
    <row r="25" spans="2:8" ht="52.5" x14ac:dyDescent="0.4">
      <c r="B25" s="17" t="s">
        <v>215</v>
      </c>
      <c r="C25" s="38">
        <v>44754</v>
      </c>
      <c r="D25" s="19" t="s">
        <v>216</v>
      </c>
      <c r="E25" s="19" t="s">
        <v>217</v>
      </c>
      <c r="F25" s="20">
        <v>154474</v>
      </c>
      <c r="G25" s="21" t="s">
        <v>15</v>
      </c>
      <c r="H25" s="18">
        <v>44804</v>
      </c>
    </row>
    <row r="26" spans="2:8" x14ac:dyDescent="0.4">
      <c r="B26" s="17" t="s">
        <v>218</v>
      </c>
      <c r="C26" s="38">
        <v>44763</v>
      </c>
      <c r="D26" s="19" t="s">
        <v>219</v>
      </c>
      <c r="E26" s="19" t="s">
        <v>220</v>
      </c>
      <c r="F26" s="20">
        <v>68440</v>
      </c>
      <c r="G26" s="21" t="s">
        <v>15</v>
      </c>
      <c r="H26" s="18">
        <v>44804</v>
      </c>
    </row>
    <row r="27" spans="2:8" x14ac:dyDescent="0.4">
      <c r="B27" s="17" t="s">
        <v>221</v>
      </c>
      <c r="C27" s="38">
        <v>44764</v>
      </c>
      <c r="D27" s="19" t="s">
        <v>222</v>
      </c>
      <c r="E27" s="19" t="s">
        <v>223</v>
      </c>
      <c r="F27" s="20">
        <v>36144.959999999999</v>
      </c>
      <c r="G27" s="21" t="s">
        <v>15</v>
      </c>
      <c r="H27" s="18">
        <v>44804</v>
      </c>
    </row>
    <row r="28" spans="2:8" ht="52.5" x14ac:dyDescent="0.4">
      <c r="B28" s="17" t="s">
        <v>224</v>
      </c>
      <c r="C28" s="38">
        <v>44762</v>
      </c>
      <c r="D28" s="19" t="s">
        <v>70</v>
      </c>
      <c r="E28" s="19" t="s">
        <v>225</v>
      </c>
      <c r="F28" s="20">
        <v>27140</v>
      </c>
      <c r="G28" s="21" t="s">
        <v>15</v>
      </c>
      <c r="H28" s="18">
        <v>44804</v>
      </c>
    </row>
    <row r="29" spans="2:8" ht="52.5" x14ac:dyDescent="0.4">
      <c r="B29" s="17" t="s">
        <v>226</v>
      </c>
      <c r="C29" s="38">
        <v>44766</v>
      </c>
      <c r="D29" s="19" t="s">
        <v>227</v>
      </c>
      <c r="E29" s="19" t="s">
        <v>228</v>
      </c>
      <c r="F29" s="20">
        <v>238604</v>
      </c>
      <c r="G29" s="21" t="s">
        <v>15</v>
      </c>
      <c r="H29" s="18">
        <v>44804</v>
      </c>
    </row>
    <row r="30" spans="2:8" x14ac:dyDescent="0.4">
      <c r="B30" s="17" t="s">
        <v>229</v>
      </c>
      <c r="C30" s="38">
        <v>44769</v>
      </c>
      <c r="D30" s="19" t="s">
        <v>230</v>
      </c>
      <c r="E30" s="19" t="s">
        <v>231</v>
      </c>
      <c r="F30" s="20">
        <v>3600</v>
      </c>
      <c r="G30" s="21" t="s">
        <v>15</v>
      </c>
      <c r="H30" s="18">
        <v>44804</v>
      </c>
    </row>
    <row r="31" spans="2:8" x14ac:dyDescent="0.4">
      <c r="B31" s="17" t="s">
        <v>232</v>
      </c>
      <c r="C31" s="38">
        <v>44678</v>
      </c>
      <c r="D31" s="19" t="s">
        <v>192</v>
      </c>
      <c r="E31" s="19" t="s">
        <v>233</v>
      </c>
      <c r="F31" s="20">
        <v>91367.6</v>
      </c>
      <c r="G31" s="21" t="s">
        <v>15</v>
      </c>
      <c r="H31" s="18">
        <v>44804</v>
      </c>
    </row>
    <row r="32" spans="2:8" x14ac:dyDescent="0.4">
      <c r="B32" s="17" t="s">
        <v>235</v>
      </c>
      <c r="C32" s="38">
        <v>44770</v>
      </c>
      <c r="D32" s="19" t="s">
        <v>156</v>
      </c>
      <c r="E32" s="19" t="s">
        <v>236</v>
      </c>
      <c r="F32" s="20">
        <v>416156.42</v>
      </c>
      <c r="G32" s="21" t="s">
        <v>15</v>
      </c>
      <c r="H32" s="18">
        <v>44804</v>
      </c>
    </row>
    <row r="33" spans="2:8" x14ac:dyDescent="0.4">
      <c r="B33" s="17" t="s">
        <v>31</v>
      </c>
      <c r="C33" s="38">
        <v>44773</v>
      </c>
      <c r="D33" s="19" t="s">
        <v>37</v>
      </c>
      <c r="E33" s="19" t="s">
        <v>237</v>
      </c>
      <c r="F33" s="20">
        <v>1583670</v>
      </c>
      <c r="G33" s="21" t="s">
        <v>238</v>
      </c>
      <c r="H33" s="18">
        <v>44804</v>
      </c>
    </row>
    <row r="34" spans="2:8" x14ac:dyDescent="0.4">
      <c r="B34" s="17" t="s">
        <v>31</v>
      </c>
      <c r="C34" s="38">
        <v>44773</v>
      </c>
      <c r="D34" s="19" t="s">
        <v>37</v>
      </c>
      <c r="E34" s="19" t="s">
        <v>184</v>
      </c>
      <c r="F34" s="20">
        <v>1768000</v>
      </c>
      <c r="G34" s="21" t="s">
        <v>15</v>
      </c>
      <c r="H34" s="18">
        <v>44804</v>
      </c>
    </row>
    <row r="35" spans="2:8" x14ac:dyDescent="0.4">
      <c r="B35" s="26"/>
      <c r="C35" s="26"/>
      <c r="D35" s="26"/>
      <c r="E35" s="26" t="s">
        <v>39</v>
      </c>
      <c r="F35" s="24">
        <f>SUBTOTAL(109,Tabla434678[MONTO])</f>
        <v>5038657.4000000004</v>
      </c>
      <c r="G35" s="25"/>
      <c r="H35" s="26"/>
    </row>
    <row r="36" spans="2:8" x14ac:dyDescent="0.4">
      <c r="B36" s="29" t="s">
        <v>40</v>
      </c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8" t="s">
        <v>41</v>
      </c>
      <c r="C38" s="29"/>
      <c r="D38" s="29"/>
      <c r="E38" s="28" t="s">
        <v>42</v>
      </c>
      <c r="G38" s="28" t="s">
        <v>43</v>
      </c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29"/>
      <c r="C40" s="29"/>
      <c r="D40" s="29"/>
      <c r="E40" s="29"/>
      <c r="G40" s="35"/>
      <c r="H40" s="29"/>
    </row>
    <row r="41" spans="2:8" x14ac:dyDescent="0.4">
      <c r="B41" s="36" t="s">
        <v>44</v>
      </c>
      <c r="E41" s="30" t="s">
        <v>45</v>
      </c>
      <c r="G41" s="30" t="s">
        <v>46</v>
      </c>
    </row>
    <row r="42" spans="2:8" x14ac:dyDescent="0.4">
      <c r="B42" s="36" t="s">
        <v>47</v>
      </c>
      <c r="E42" s="30" t="s">
        <v>48</v>
      </c>
      <c r="G42" s="30" t="s">
        <v>49</v>
      </c>
    </row>
    <row r="43" spans="2:8" x14ac:dyDescent="0.4">
      <c r="B43" s="28" t="s">
        <v>50</v>
      </c>
      <c r="E43" s="30" t="s">
        <v>51</v>
      </c>
      <c r="F43" s="37"/>
      <c r="G43" s="30" t="s">
        <v>52</v>
      </c>
    </row>
    <row r="45" spans="2:8" x14ac:dyDescent="0.4">
      <c r="E45" s="37"/>
    </row>
    <row r="46" spans="2:8" x14ac:dyDescent="0.4">
      <c r="E46" s="37"/>
    </row>
    <row r="47" spans="2:8" x14ac:dyDescent="0.4">
      <c r="E47" s="37"/>
    </row>
    <row r="49" spans="2:5" x14ac:dyDescent="0.4">
      <c r="B49" s="29"/>
    </row>
    <row r="62" spans="2:5" x14ac:dyDescent="0.4">
      <c r="E62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9" scale="3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1A15-8E95-4961-A229-A33131226356}">
  <dimension ref="B1:H60"/>
  <sheetViews>
    <sheetView topLeftCell="A10" zoomScale="40" zoomScaleNormal="40" workbookViewId="0">
      <selection activeCell="F39" sqref="F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239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44834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44834</v>
      </c>
    </row>
    <row r="15" spans="2:8" ht="52.5" x14ac:dyDescent="0.4">
      <c r="B15" s="17" t="s">
        <v>149</v>
      </c>
      <c r="C15" s="3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44834</v>
      </c>
    </row>
    <row r="16" spans="2:8" x14ac:dyDescent="0.4">
      <c r="B16" s="17" t="s">
        <v>242</v>
      </c>
      <c r="C16" s="3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44834</v>
      </c>
    </row>
    <row r="17" spans="2:8" x14ac:dyDescent="0.4">
      <c r="B17" s="17" t="s">
        <v>240</v>
      </c>
      <c r="C17" s="38">
        <v>44801</v>
      </c>
      <c r="D17" s="19" t="s">
        <v>26</v>
      </c>
      <c r="E17" s="19" t="s">
        <v>241</v>
      </c>
      <c r="F17" s="20"/>
      <c r="G17" s="21" t="s">
        <v>15</v>
      </c>
      <c r="H17" s="18">
        <v>44834</v>
      </c>
    </row>
    <row r="18" spans="2:8" x14ac:dyDescent="0.4">
      <c r="B18" s="17" t="s">
        <v>245</v>
      </c>
      <c r="C18" s="38">
        <v>44792</v>
      </c>
      <c r="D18" s="19" t="s">
        <v>35</v>
      </c>
      <c r="E18" s="19" t="s">
        <v>246</v>
      </c>
      <c r="F18" s="20"/>
      <c r="G18" s="21" t="s">
        <v>15</v>
      </c>
      <c r="H18" s="18">
        <v>44834</v>
      </c>
    </row>
    <row r="19" spans="2:8" x14ac:dyDescent="0.4">
      <c r="B19" s="17" t="s">
        <v>249</v>
      </c>
      <c r="C19" s="3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38">
        <v>44865</v>
      </c>
    </row>
    <row r="20" spans="2:8" x14ac:dyDescent="0.4">
      <c r="B20" s="17" t="s">
        <v>252</v>
      </c>
      <c r="C20" s="3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38">
        <v>44865</v>
      </c>
    </row>
    <row r="21" spans="2:8" x14ac:dyDescent="0.4">
      <c r="B21" s="17" t="s">
        <v>255</v>
      </c>
      <c r="C21" s="3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38"/>
    </row>
    <row r="22" spans="2:8" x14ac:dyDescent="0.4">
      <c r="B22" s="17" t="s">
        <v>258</v>
      </c>
      <c r="C22" s="3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38"/>
    </row>
    <row r="23" spans="2:8" x14ac:dyDescent="0.4">
      <c r="B23" s="17"/>
      <c r="C23" s="38"/>
      <c r="D23" s="19"/>
      <c r="E23" s="19"/>
      <c r="F23" s="20"/>
      <c r="G23" s="21"/>
      <c r="H23" s="38"/>
    </row>
    <row r="24" spans="2:8" x14ac:dyDescent="0.4">
      <c r="B24" s="17"/>
      <c r="C24" s="38"/>
      <c r="D24" s="19"/>
      <c r="E24" s="19"/>
      <c r="F24" s="20"/>
      <c r="G24" s="21"/>
      <c r="H24" s="38"/>
    </row>
    <row r="25" spans="2:8" x14ac:dyDescent="0.4">
      <c r="B25" s="17"/>
      <c r="C25" s="38"/>
      <c r="D25" s="19"/>
      <c r="E25" s="19"/>
      <c r="F25" s="20"/>
      <c r="G25" s="21"/>
      <c r="H25" s="38"/>
    </row>
    <row r="26" spans="2:8" x14ac:dyDescent="0.4">
      <c r="B26" s="17"/>
      <c r="C26" s="38"/>
      <c r="D26" s="19"/>
      <c r="E26" s="19"/>
      <c r="F26" s="20"/>
      <c r="G26" s="21"/>
      <c r="H26" s="38"/>
    </row>
    <row r="27" spans="2:8" x14ac:dyDescent="0.4">
      <c r="B27" s="17"/>
      <c r="C27" s="38"/>
      <c r="D27" s="19"/>
      <c r="E27" s="19"/>
      <c r="F27" s="20"/>
      <c r="G27" s="21"/>
      <c r="H27" s="38"/>
    </row>
    <row r="28" spans="2:8" x14ac:dyDescent="0.4">
      <c r="B28" s="17"/>
      <c r="C28" s="38"/>
      <c r="D28" s="19"/>
      <c r="E28" s="19"/>
      <c r="F28" s="20"/>
      <c r="G28" s="21"/>
      <c r="H28" s="38"/>
    </row>
    <row r="29" spans="2:8" x14ac:dyDescent="0.4">
      <c r="B29" s="17"/>
      <c r="C29" s="38"/>
      <c r="D29" s="19"/>
      <c r="E29" s="19"/>
      <c r="F29" s="20"/>
      <c r="G29" s="21"/>
      <c r="H29" s="38"/>
    </row>
    <row r="30" spans="2:8" x14ac:dyDescent="0.4">
      <c r="B30" s="17"/>
      <c r="C30" s="38"/>
      <c r="D30" s="19"/>
      <c r="E30" s="19"/>
      <c r="F30" s="20"/>
      <c r="G30" s="21"/>
      <c r="H30" s="38"/>
    </row>
    <row r="31" spans="2:8" x14ac:dyDescent="0.4">
      <c r="B31" s="17"/>
      <c r="C31" s="38"/>
      <c r="D31" s="19"/>
      <c r="E31" s="19"/>
      <c r="F31" s="20"/>
      <c r="G31" s="21"/>
      <c r="H31" s="38"/>
    </row>
    <row r="32" spans="2:8" x14ac:dyDescent="0.4">
      <c r="B32" s="17" t="s">
        <v>31</v>
      </c>
      <c r="C32" s="38">
        <v>44834</v>
      </c>
      <c r="D32" s="19" t="s">
        <v>247</v>
      </c>
      <c r="E32" s="19" t="s">
        <v>248</v>
      </c>
      <c r="F32" s="20">
        <v>1789140</v>
      </c>
      <c r="G32" s="21" t="s">
        <v>15</v>
      </c>
      <c r="H32" s="18">
        <v>44834</v>
      </c>
    </row>
    <row r="33" spans="2:8" x14ac:dyDescent="0.4">
      <c r="B33" s="26"/>
      <c r="C33" s="26"/>
      <c r="D33" s="26"/>
      <c r="E33" s="26" t="s">
        <v>39</v>
      </c>
      <c r="F33" s="24">
        <f>SUBTOTAL(109,Tabla4346789[MONTO])</f>
        <v>2229755.2599999998</v>
      </c>
      <c r="G33" s="25"/>
      <c r="H33" s="26"/>
    </row>
    <row r="34" spans="2:8" x14ac:dyDescent="0.4">
      <c r="B34" s="29" t="s">
        <v>40</v>
      </c>
      <c r="C34" s="29"/>
      <c r="D34" s="29"/>
      <c r="E34" s="29"/>
      <c r="G34" s="35"/>
      <c r="H34" s="29"/>
    </row>
    <row r="35" spans="2:8" x14ac:dyDescent="0.4">
      <c r="B35" s="29"/>
      <c r="C35" s="29"/>
      <c r="D35" s="29"/>
      <c r="E35" s="29"/>
      <c r="G35" s="35"/>
      <c r="H35" s="29"/>
    </row>
    <row r="36" spans="2:8" x14ac:dyDescent="0.4">
      <c r="B36" s="28" t="s">
        <v>41</v>
      </c>
      <c r="C36" s="29"/>
      <c r="D36" s="29"/>
      <c r="E36" s="28" t="s">
        <v>42</v>
      </c>
      <c r="G36" s="28" t="s">
        <v>43</v>
      </c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36" t="s">
        <v>44</v>
      </c>
      <c r="E39" s="30" t="s">
        <v>45</v>
      </c>
      <c r="G39" s="30" t="s">
        <v>46</v>
      </c>
    </row>
    <row r="40" spans="2:8" x14ac:dyDescent="0.4">
      <c r="B40" s="36" t="s">
        <v>47</v>
      </c>
      <c r="E40" s="30" t="s">
        <v>48</v>
      </c>
      <c r="G40" s="30" t="s">
        <v>49</v>
      </c>
    </row>
    <row r="41" spans="2:8" x14ac:dyDescent="0.4">
      <c r="B41" s="28" t="s">
        <v>50</v>
      </c>
      <c r="E41" s="30" t="s">
        <v>51</v>
      </c>
      <c r="F41" s="37"/>
      <c r="G41" s="30" t="s">
        <v>52</v>
      </c>
    </row>
    <row r="43" spans="2:8" x14ac:dyDescent="0.4">
      <c r="E43" s="37"/>
    </row>
    <row r="44" spans="2:8" x14ac:dyDescent="0.4">
      <c r="E44" s="37"/>
    </row>
    <row r="45" spans="2:8" x14ac:dyDescent="0.4">
      <c r="E45" s="37"/>
    </row>
    <row r="47" spans="2:8" x14ac:dyDescent="0.4">
      <c r="B47" s="29"/>
    </row>
    <row r="60" spans="5:5" x14ac:dyDescent="0.4">
      <c r="E6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A29D9-ABDF-4DF9-B085-0F1334040DEA}">
  <dimension ref="B1:H51"/>
  <sheetViews>
    <sheetView zoomScale="40" zoomScaleNormal="40" workbookViewId="0">
      <selection activeCell="E17" sqref="E1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261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44865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44865</v>
      </c>
    </row>
    <row r="15" spans="2:8" ht="52.5" x14ac:dyDescent="0.4">
      <c r="B15" s="17" t="s">
        <v>149</v>
      </c>
      <c r="C15" s="3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44865</v>
      </c>
    </row>
    <row r="16" spans="2:8" x14ac:dyDescent="0.4">
      <c r="B16" s="17" t="s">
        <v>242</v>
      </c>
      <c r="C16" s="3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44865</v>
      </c>
    </row>
    <row r="17" spans="2:8" x14ac:dyDescent="0.4">
      <c r="B17" s="17" t="s">
        <v>263</v>
      </c>
      <c r="C17" s="38">
        <v>44832</v>
      </c>
      <c r="D17" s="19" t="s">
        <v>26</v>
      </c>
      <c r="E17" s="19" t="s">
        <v>262</v>
      </c>
      <c r="F17" s="20">
        <v>427167.39</v>
      </c>
      <c r="G17" s="21" t="s">
        <v>15</v>
      </c>
      <c r="H17" s="18">
        <v>44865</v>
      </c>
    </row>
    <row r="18" spans="2:8" x14ac:dyDescent="0.4">
      <c r="B18" s="17" t="s">
        <v>264</v>
      </c>
      <c r="C18" s="38">
        <v>44824</v>
      </c>
      <c r="D18" s="19" t="s">
        <v>35</v>
      </c>
      <c r="E18" s="19" t="s">
        <v>265</v>
      </c>
      <c r="F18" s="20">
        <v>235174.43</v>
      </c>
      <c r="G18" s="21" t="s">
        <v>15</v>
      </c>
      <c r="H18" s="18">
        <v>44865</v>
      </c>
    </row>
    <row r="19" spans="2:8" x14ac:dyDescent="0.4">
      <c r="B19" s="17" t="s">
        <v>249</v>
      </c>
      <c r="C19" s="3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38">
        <v>44865</v>
      </c>
    </row>
    <row r="20" spans="2:8" x14ac:dyDescent="0.4">
      <c r="B20" s="17" t="s">
        <v>252</v>
      </c>
      <c r="C20" s="3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38">
        <v>44865</v>
      </c>
    </row>
    <row r="21" spans="2:8" x14ac:dyDescent="0.4">
      <c r="B21" s="17" t="s">
        <v>255</v>
      </c>
      <c r="C21" s="3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38"/>
    </row>
    <row r="22" spans="2:8" x14ac:dyDescent="0.4">
      <c r="B22" s="17" t="s">
        <v>258</v>
      </c>
      <c r="C22" s="3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38"/>
    </row>
    <row r="23" spans="2:8" x14ac:dyDescent="0.4">
      <c r="B23" s="17" t="s">
        <v>31</v>
      </c>
      <c r="C23" s="38">
        <v>44834</v>
      </c>
      <c r="D23" s="19" t="s">
        <v>247</v>
      </c>
      <c r="E23" s="19" t="s">
        <v>248</v>
      </c>
      <c r="F23" s="20">
        <v>1789140</v>
      </c>
      <c r="G23" s="21" t="s">
        <v>15</v>
      </c>
      <c r="H23" s="18">
        <v>44865</v>
      </c>
    </row>
    <row r="24" spans="2:8" x14ac:dyDescent="0.4">
      <c r="B24" s="26"/>
      <c r="C24" s="26"/>
      <c r="D24" s="26"/>
      <c r="E24" s="26" t="s">
        <v>39</v>
      </c>
      <c r="F24" s="24">
        <f>SUBTOTAL(109,Tabla434678910[MONTO])</f>
        <v>2892097.08</v>
      </c>
      <c r="G24" s="25"/>
      <c r="H24" s="26"/>
    </row>
    <row r="25" spans="2:8" x14ac:dyDescent="0.4">
      <c r="B25" s="29" t="s">
        <v>40</v>
      </c>
      <c r="C25" s="29"/>
      <c r="D25" s="29"/>
      <c r="E25" s="29"/>
      <c r="G25" s="35"/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8" t="s">
        <v>41</v>
      </c>
      <c r="C27" s="29"/>
      <c r="D27" s="29"/>
      <c r="E27" s="28" t="s">
        <v>42</v>
      </c>
      <c r="G27" s="28" t="s">
        <v>43</v>
      </c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9"/>
      <c r="C29" s="29"/>
      <c r="D29" s="29"/>
      <c r="E29" s="29"/>
      <c r="G29" s="35"/>
      <c r="H29" s="29"/>
    </row>
    <row r="30" spans="2:8" x14ac:dyDescent="0.4">
      <c r="B30" s="36" t="s">
        <v>44</v>
      </c>
      <c r="E30" s="30" t="s">
        <v>45</v>
      </c>
      <c r="G30" s="30" t="s">
        <v>46</v>
      </c>
    </row>
    <row r="31" spans="2:8" x14ac:dyDescent="0.4">
      <c r="B31" s="36" t="s">
        <v>47</v>
      </c>
      <c r="E31" s="30" t="s">
        <v>48</v>
      </c>
      <c r="G31" s="30" t="s">
        <v>49</v>
      </c>
    </row>
    <row r="32" spans="2:8" x14ac:dyDescent="0.4">
      <c r="B32" s="28" t="s">
        <v>50</v>
      </c>
      <c r="E32" s="30" t="s">
        <v>51</v>
      </c>
      <c r="F32" s="37"/>
      <c r="G32" s="30" t="s">
        <v>52</v>
      </c>
    </row>
    <row r="34" spans="2:5" x14ac:dyDescent="0.4">
      <c r="E34" s="37"/>
    </row>
    <row r="35" spans="2:5" x14ac:dyDescent="0.4">
      <c r="E35" s="37"/>
    </row>
    <row r="36" spans="2:5" x14ac:dyDescent="0.4">
      <c r="E36" s="37"/>
    </row>
    <row r="38" spans="2:5" x14ac:dyDescent="0.4">
      <c r="B38" s="29"/>
    </row>
    <row r="51" spans="5:5" x14ac:dyDescent="0.4">
      <c r="E5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11BB36-4E46-4291-8904-F9C0164E75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17676D-16FE-48FF-A479-C2D8E020D3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E831E4-1BFD-471A-877D-75838E525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2022</vt:lpstr>
      <vt:lpstr>DICIEMBRE 2022 </vt:lpstr>
      <vt:lpstr>ENERO 2023</vt:lpstr>
      <vt:lpstr>ENERO 2023.</vt:lpstr>
      <vt:lpstr>febrero  2023. (2)</vt:lpstr>
      <vt:lpstr>marzo  2023.</vt:lpstr>
      <vt:lpstr>mayo  2023.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Gabriel Lebrón</cp:lastModifiedBy>
  <cp:revision/>
  <cp:lastPrinted>2023-06-05T15:16:35Z</cp:lastPrinted>
  <dcterms:created xsi:type="dcterms:W3CDTF">2016-07-06T14:28:26Z</dcterms:created>
  <dcterms:modified xsi:type="dcterms:W3CDTF">2023-06-05T15:21:19Z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0x0101003F3680EDEF43FF4B947FBFEE01F254BE</vt:lpwstr>
  </property>
</Properties>
</file>