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8_{5ACAD54E-D2BE-4411-8BFF-5D4CCB2AB0E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C89" i="3" s="1"/>
  <c r="P10" i="3"/>
  <c r="B51" i="3"/>
  <c r="B1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<sst xmlns="http://schemas.openxmlformats.org/spreadsheetml/2006/main" count="213" uniqueCount="126">
  <si>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</si>
  <si>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</si>
  <si>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</si>
  <si>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2026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</si>
  <si>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</si>
  <si>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</si>
  <si>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</si>
  <si>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</si>
  <si>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</si>
  <si>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</si>
  <si>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</si>
  <si>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</si>
  <si>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</si>
  <si>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</si>
  <si>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</si>
  <si>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</si>
  <si>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</si>
  <si>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</si>
  <si>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</si>
  <si>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</si>
  <si>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</si>
  <si>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</si>
  <si>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</si>
  <si>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</si>
  <si>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</si>
  <si>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</si>
  <si>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</si>
  <si>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</si>
  <si>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</si>
  <si>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</si>
  <si>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</si>
  <si>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</si>
  <si>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</si>
  <si>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</si>
  <si>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</si>
  <si>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</si>
  <si>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</si>
  <si>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</si>
  <si>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</si>
  <si>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</si>
  <si>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</si>
  <si>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</si>
  <si>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</si>
  <si>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</si>
  <si>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</si>
  <si>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</si>
  <si>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</si>
  <si>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</si>
  <si>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</si>
  <si>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</si>
  <si>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</si>
  <si>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</si>
  <si>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</si>
  <si>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</si>
  <si>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</si>
  <si>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</si>
  <si>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</si>
  <si>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</si>
  <si>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</si>
  <si>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</si>
  <si>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</si>
  <si>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</si>
  <si>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</si>
  <si>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</si>
  <si>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</si>
  <si>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</si>
  <si>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</si>
  <si>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</si>
  <si>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</si>
  <si>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</si>
  <si>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</si>
  <si>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</si>
  <si>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</si>
  <si>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</si>
  <si>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</si>
  <si>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</si>
  <si>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</si>
  <si>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</si>
  <si>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</si>
  <si>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</si>
  <si>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</si>
  <si>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</si>
  <si>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</si>
  <si>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</si>
  <si>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</si>
  <si>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</si>
  <si>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</si>
  <si>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</si>
  <si>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</si>
  <si>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</si>
  <si>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</si>
  <si>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</si>
  <si>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</si>
  <si>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</si>
  <si>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</si>
  <si>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</si>
  <si>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</si>
  <si>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</si>
  <si>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</si>
  <si>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</si>
  <si>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</si>
  <si>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</si>
  <si>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</si>
  <si>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2026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</si>
  <si>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</si>
  <si>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</si>
  <si>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</si>
  <si>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</si>
  <si>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</si>
  <si>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</si>
  <si>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</si>
  <si>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</si>
  <si>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</si>
  <si>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</si>
  <si>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</si>
  <si>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</si>
  <si>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</si>
  <si>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</si>
  <si>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</si>
  <si>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</si>
  <si>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</si>
  <si>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Febrero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</si>
  <si>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Enero de 2026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</si>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</sst>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62" zoomScaleNormal="100" workbookViewId="0">
      <selection activeCell="A4" sqref="A4:C4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3" t="s">
        <v>0</v>
      </c>
      <c r="B1" s="53"/>
      <c r="C1" s="53"/>
    </row>
    <row r="2" spans="1:14" ht="18.75" x14ac:dyDescent="0.3">
      <c r="A2" s="53" t="s">
        <v>1</v>
      </c>
      <c r="B2" s="53"/>
      <c r="C2" s="53"/>
    </row>
    <row r="3" spans="1:14" ht="18.75" x14ac:dyDescent="0.3">
      <c r="A3" s="55" t="s">
        <v>2</v>
      </c>
      <c r="B3" s="55"/>
      <c r="C3" s="5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55" t="s">
        <v>3</v>
      </c>
      <c r="B4" s="55"/>
      <c r="C4" s="55"/>
      <c r="D4" s="5" t="s">
        <v>4</v>
      </c>
    </row>
    <row r="5" spans="1:14" x14ac:dyDescent="0.25">
      <c r="A5" s="54" t="s">
        <v>5</v>
      </c>
      <c r="B5" s="54"/>
      <c r="C5" s="54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12</v>
      </c>
      <c r="B10" s="25">
        <v>170429350</v>
      </c>
      <c r="C10" s="25">
        <v>170429350</v>
      </c>
      <c r="D10" s="8">
        <v>8699450</v>
      </c>
    </row>
    <row r="11" spans="1:14" x14ac:dyDescent="0.25">
      <c r="A11" s="4" t="s">
        <v>13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14</v>
      </c>
      <c r="B12" s="26"/>
      <c r="C12" s="26"/>
      <c r="D12" s="12"/>
    </row>
    <row r="13" spans="1:14" x14ac:dyDescent="0.25">
      <c r="A13" s="4" t="s">
        <v>15</v>
      </c>
      <c r="B13" s="26"/>
      <c r="C13" s="26"/>
      <c r="D13" s="12"/>
    </row>
    <row r="14" spans="1:14" x14ac:dyDescent="0.25">
      <c r="A14" s="4" t="s">
        <v>16</v>
      </c>
      <c r="B14" s="26">
        <v>21815762</v>
      </c>
      <c r="C14" s="26">
        <v>21815762</v>
      </c>
      <c r="D14" s="12">
        <v>1317558.3999999999</v>
      </c>
    </row>
    <row r="15" spans="1:14" x14ac:dyDescent="0.25">
      <c r="A15" s="2" t="s">
        <v>17</v>
      </c>
      <c r="B15" s="8">
        <f>SUM(B16:B24)</f>
        <v>45334583</v>
      </c>
      <c r="C15" s="8">
        <f>SUM(C16:C24)</f>
        <v>44716543</v>
      </c>
    </row>
    <row r="16" spans="1:14" x14ac:dyDescent="0.25">
      <c r="A16" s="4" t="s">
        <v>18</v>
      </c>
      <c r="B16" s="26">
        <v>13967737</v>
      </c>
      <c r="C16" s="26">
        <v>14002937</v>
      </c>
    </row>
    <row r="17" spans="1:23" x14ac:dyDescent="0.25">
      <c r="A17" s="4" t="s">
        <v>19</v>
      </c>
      <c r="B17" s="26">
        <v>309697</v>
      </c>
      <c r="C17" s="26">
        <v>359697</v>
      </c>
    </row>
    <row r="18" spans="1:23" x14ac:dyDescent="0.25">
      <c r="A18" s="4" t="s">
        <v>20</v>
      </c>
      <c r="B18" s="26">
        <v>1600000</v>
      </c>
      <c r="C18" s="26">
        <v>1600000</v>
      </c>
    </row>
    <row r="19" spans="1:23" ht="18" customHeight="1" x14ac:dyDescent="0.25">
      <c r="A19" s="4" t="s">
        <v>21</v>
      </c>
      <c r="B19" s="26">
        <v>60000</v>
      </c>
      <c r="C19" s="26">
        <v>60000</v>
      </c>
    </row>
    <row r="20" spans="1:23" x14ac:dyDescent="0.25">
      <c r="A20" s="4" t="s">
        <v>22</v>
      </c>
      <c r="B20" s="26">
        <v>4915660</v>
      </c>
      <c r="C20" s="26">
        <v>5052553.12</v>
      </c>
    </row>
    <row r="21" spans="1:23" x14ac:dyDescent="0.25">
      <c r="A21" s="4" t="s">
        <v>23</v>
      </c>
      <c r="B21" s="26">
        <v>2525000</v>
      </c>
      <c r="C21" s="26">
        <v>2525000</v>
      </c>
    </row>
    <row r="22" spans="1:23" x14ac:dyDescent="0.25">
      <c r="A22" s="4" t="s">
        <v>24</v>
      </c>
      <c r="B22" s="26">
        <v>4860000</v>
      </c>
      <c r="C22" s="26">
        <v>6487106.8799999999</v>
      </c>
    </row>
    <row r="23" spans="1:23" x14ac:dyDescent="0.25">
      <c r="A23" s="4" t="s">
        <v>25</v>
      </c>
      <c r="B23" s="26">
        <v>15996489</v>
      </c>
      <c r="C23" s="26">
        <v>13430091.859999999</v>
      </c>
    </row>
    <row r="24" spans="1:23" x14ac:dyDescent="0.25">
      <c r="A24" s="4" t="s">
        <v>26</v>
      </c>
      <c r="B24" s="26">
        <v>1100000</v>
      </c>
      <c r="C24" s="26">
        <v>1199157.1399999999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11303907</v>
      </c>
      <c r="C25" s="8">
        <f>SUM(C26:C34)</f>
        <v>11921947</v>
      </c>
    </row>
    <row r="26" spans="1:23" x14ac:dyDescent="0.25">
      <c r="A26" s="4" t="s">
        <v>28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>
        <v>22000</v>
      </c>
      <c r="C27" s="26">
        <v>442000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524280</v>
      </c>
      <c r="C28" s="26">
        <v>646880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5197287</v>
      </c>
      <c r="C34" s="26">
        <v>5272727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38</v>
      </c>
      <c r="B36" s="12"/>
      <c r="C36" s="12"/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2653500</v>
      </c>
      <c r="C51" s="8">
        <f>SUM(C52:C60)</f>
        <v>2653500</v>
      </c>
    </row>
    <row r="52" spans="1:24" x14ac:dyDescent="0.25">
      <c r="A52" s="4" t="s">
        <v>54</v>
      </c>
      <c r="B52" s="26">
        <v>2030000</v>
      </c>
      <c r="C52" s="26">
        <v>2030000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493500</v>
      </c>
      <c r="C53" s="26">
        <v>493500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130000</v>
      </c>
      <c r="C56" s="26">
        <v>130000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7" t="s">
        <v>97</v>
      </c>
      <c r="B97" s="57"/>
      <c r="C97" s="57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58" t="s">
        <v>99</v>
      </c>
      <c r="B102" s="58"/>
      <c r="C102" s="58"/>
      <c r="AA102" s="9"/>
    </row>
    <row r="103" spans="1:28" x14ac:dyDescent="0.25">
      <c r="A103" s="57" t="s">
        <v>100</v>
      </c>
      <c r="B103" s="57"/>
      <c r="C103" s="57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65" zoomScale="84" zoomScaleNormal="84" workbookViewId="0">
      <selection activeCell="D13" sqref="D1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5"/>
    </row>
    <row r="2" spans="1:28" ht="18.75" customHeight="1" x14ac:dyDescent="0.3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"/>
    </row>
    <row r="3" spans="1:28" ht="15.75" customHeight="1" x14ac:dyDescent="0.25">
      <c r="A3" s="55" t="s">
        <v>102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103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4" t="s">
        <v>104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105</v>
      </c>
      <c r="C7" s="43" t="s">
        <v>106</v>
      </c>
      <c r="D7" s="43" t="s">
        <v>107</v>
      </c>
      <c r="E7" s="43" t="s">
        <v>108</v>
      </c>
      <c r="F7" s="43" t="s">
        <v>109</v>
      </c>
      <c r="G7" s="43" t="s">
        <v>110</v>
      </c>
      <c r="H7" s="43" t="s">
        <v>111</v>
      </c>
      <c r="I7" s="43" t="s">
        <v>112</v>
      </c>
      <c r="J7" s="43" t="s">
        <v>113</v>
      </c>
      <c r="K7" s="43" t="s">
        <v>114</v>
      </c>
      <c r="L7" s="43" t="s">
        <v>115</v>
      </c>
      <c r="M7" s="43" t="s">
        <v>116</v>
      </c>
      <c r="N7" s="43" t="s">
        <v>117</v>
      </c>
      <c r="O7" s="43" t="s">
        <v>118</v>
      </c>
      <c r="P7" s="43" t="s">
        <v>119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224742012</v>
      </c>
      <c r="C9" s="8">
        <f>C10+C11+C13+C14</f>
        <v>224742012</v>
      </c>
      <c r="D9" s="8">
        <f>SUM(D10:D14)</f>
        <v>10364965.25</v>
      </c>
      <c r="E9" s="8">
        <f t="shared" ref="E9:I9" si="0">SUM(E10:E14)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>SUM(J10:J14)</f>
        <v>0</v>
      </c>
      <c r="K9" s="8">
        <f t="shared" ref="K9:O9" si="1">+K10+K11+K12+K13+K14</f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10364965.25</v>
      </c>
      <c r="Q9" s="11">
        <f>P9-143660954.92</f>
        <v>-133295989.66999999</v>
      </c>
      <c r="S9" s="10"/>
    </row>
    <row r="10" spans="1:28" s="14" customFormat="1" x14ac:dyDescent="0.25">
      <c r="A10" s="28" t="s">
        <v>12</v>
      </c>
      <c r="B10" s="25">
        <v>170429350</v>
      </c>
      <c r="C10" s="25">
        <v>170429350</v>
      </c>
      <c r="D10" s="8">
        <v>8729906.8499999996</v>
      </c>
      <c r="E10" s="8"/>
      <c r="F10" s="8"/>
      <c r="G10" s="29"/>
      <c r="H10" s="29"/>
      <c r="I10" s="29"/>
      <c r="J10" s="29"/>
      <c r="K10" s="29"/>
      <c r="L10" s="29"/>
      <c r="M10" s="29"/>
      <c r="N10" s="29"/>
      <c r="O10" s="8"/>
      <c r="P10" s="8">
        <f t="shared" ref="P10:P73" si="2">SUM(D10:O10)</f>
        <v>8729906.8499999996</v>
      </c>
    </row>
    <row r="11" spans="1:28" x14ac:dyDescent="0.25">
      <c r="A11" s="4" t="s">
        <v>13</v>
      </c>
      <c r="B11" s="26">
        <v>32496900</v>
      </c>
      <c r="C11" s="26">
        <v>32496900</v>
      </c>
      <c r="D11" s="12">
        <v>317500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8"/>
      <c r="P11" s="27">
        <f t="shared" si="2"/>
        <v>317500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21815762</v>
      </c>
      <c r="C14" s="26">
        <v>21815762</v>
      </c>
      <c r="D14" s="12">
        <v>1317558.3999999999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7">
        <f t="shared" si="2"/>
        <v>1317558.3999999999</v>
      </c>
    </row>
    <row r="15" spans="1:28" x14ac:dyDescent="0.25">
      <c r="A15" s="2" t="s">
        <v>17</v>
      </c>
      <c r="B15" s="25">
        <f>B16+B17+B18+B19+B20+B21+B22+B23+B24</f>
        <v>45334583</v>
      </c>
      <c r="C15" s="25">
        <f>C16+C17+C18+C19+C20+C21+C22+C23+C24</f>
        <v>44716543</v>
      </c>
      <c r="D15" s="8">
        <f>SUM(D16:D24)</f>
        <v>703798.45000000007</v>
      </c>
      <c r="E15" s="8">
        <f t="shared" ref="E15" si="3">SUM(E16:E24)</f>
        <v>0</v>
      </c>
      <c r="F15" s="8">
        <f>SUM(F16:F24)</f>
        <v>0</v>
      </c>
      <c r="G15" s="8">
        <f t="shared" ref="G15:J15" si="4">SUM(G16:G24)</f>
        <v>0</v>
      </c>
      <c r="H15" s="8">
        <f t="shared" si="4"/>
        <v>0</v>
      </c>
      <c r="I15" s="8">
        <f t="shared" si="4"/>
        <v>0</v>
      </c>
      <c r="J15" s="8">
        <f t="shared" si="4"/>
        <v>0</v>
      </c>
      <c r="K15" s="8">
        <f t="shared" ref="K15:O15" si="5">SUM(K16:K24)</f>
        <v>0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703798.45000000007</v>
      </c>
    </row>
    <row r="16" spans="1:28" x14ac:dyDescent="0.25">
      <c r="A16" s="4" t="s">
        <v>18</v>
      </c>
      <c r="B16" s="26">
        <v>13967737</v>
      </c>
      <c r="C16" s="26">
        <v>14002937</v>
      </c>
      <c r="D16" s="9">
        <v>627037.06000000006</v>
      </c>
      <c r="E16" s="12"/>
      <c r="F16" s="9"/>
      <c r="G16" s="9"/>
      <c r="H16" s="9"/>
      <c r="I16" s="9"/>
      <c r="J16" s="9"/>
      <c r="K16" s="9"/>
      <c r="L16" s="12"/>
      <c r="M16" s="9"/>
      <c r="N16" s="9"/>
      <c r="O16" s="9"/>
      <c r="P16" s="27">
        <f>SUM(D16:O16)</f>
        <v>627037.06000000006</v>
      </c>
    </row>
    <row r="17" spans="1:17" ht="30" x14ac:dyDescent="0.25">
      <c r="A17" s="4" t="s">
        <v>19</v>
      </c>
      <c r="B17" s="26">
        <v>309697</v>
      </c>
      <c r="C17" s="26">
        <v>359697</v>
      </c>
      <c r="D17" s="8"/>
      <c r="E17" s="12"/>
      <c r="F17" s="30"/>
      <c r="G17" s="9"/>
      <c r="H17" s="9"/>
      <c r="I17" s="30"/>
      <c r="J17" s="9"/>
      <c r="K17" s="30"/>
      <c r="L17" s="30"/>
      <c r="M17" s="30"/>
      <c r="N17" s="30"/>
      <c r="O17" s="30"/>
      <c r="P17" s="27">
        <f t="shared" si="2"/>
        <v>0</v>
      </c>
    </row>
    <row r="18" spans="1:17" x14ac:dyDescent="0.25">
      <c r="A18" s="4" t="s">
        <v>20</v>
      </c>
      <c r="B18" s="26">
        <v>1600000</v>
      </c>
      <c r="C18" s="26">
        <v>1600000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>
        <v>60000</v>
      </c>
      <c r="C19" s="26">
        <v>60000</v>
      </c>
      <c r="D19" s="8"/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27">
        <f t="shared" si="2"/>
        <v>0</v>
      </c>
    </row>
    <row r="20" spans="1:17" x14ac:dyDescent="0.25">
      <c r="A20" s="4" t="s">
        <v>22</v>
      </c>
      <c r="B20" s="26">
        <v>4915660</v>
      </c>
      <c r="C20" s="26">
        <v>5052553.12</v>
      </c>
      <c r="D20" s="27">
        <v>39862.76</v>
      </c>
      <c r="E20" s="12"/>
      <c r="F20" s="9"/>
      <c r="G20" s="9"/>
      <c r="H20" s="9"/>
      <c r="I20" s="9"/>
      <c r="J20" s="9"/>
      <c r="K20" s="9"/>
      <c r="L20" s="12"/>
      <c r="M20" s="9"/>
      <c r="N20" s="9"/>
      <c r="O20" s="9"/>
      <c r="P20" s="27">
        <f>SUM(D20:O20)</f>
        <v>39862.76</v>
      </c>
    </row>
    <row r="21" spans="1:17" x14ac:dyDescent="0.25">
      <c r="A21" s="4" t="s">
        <v>23</v>
      </c>
      <c r="B21" s="26">
        <v>2525000</v>
      </c>
      <c r="C21" s="26">
        <v>2525000</v>
      </c>
      <c r="D21" s="27">
        <v>36898.629999999997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27">
        <f t="shared" si="2"/>
        <v>36898.629999999997</v>
      </c>
    </row>
    <row r="22" spans="1:17" ht="45" x14ac:dyDescent="0.25">
      <c r="A22" s="4" t="s">
        <v>24</v>
      </c>
      <c r="B22" s="26">
        <v>4860000</v>
      </c>
      <c r="C22" s="26">
        <v>6487106.8799999999</v>
      </c>
      <c r="D22" s="8"/>
      <c r="E22" s="12"/>
      <c r="F22" s="30"/>
      <c r="G22" s="9"/>
      <c r="H22" s="30"/>
      <c r="I22" s="30"/>
      <c r="J22" s="30"/>
      <c r="K22" s="30"/>
      <c r="L22" s="30"/>
      <c r="M22" s="30"/>
      <c r="N22" s="30"/>
      <c r="O22" s="30"/>
      <c r="P22" s="27">
        <f t="shared" si="2"/>
        <v>0</v>
      </c>
    </row>
    <row r="23" spans="1:17" ht="30" x14ac:dyDescent="0.25">
      <c r="A23" s="4" t="s">
        <v>25</v>
      </c>
      <c r="B23" s="26">
        <v>15996489</v>
      </c>
      <c r="C23" s="26">
        <v>13430091.859999999</v>
      </c>
      <c r="D23" s="8"/>
      <c r="E23" s="12"/>
      <c r="F23" s="9"/>
      <c r="G23" s="30"/>
      <c r="H23" s="30"/>
      <c r="I23" s="30"/>
      <c r="J23" s="13"/>
      <c r="K23" s="30"/>
      <c r="L23" s="33"/>
      <c r="M23" s="30"/>
      <c r="N23" s="30"/>
      <c r="O23" s="30"/>
      <c r="P23" s="27">
        <f t="shared" si="2"/>
        <v>0</v>
      </c>
    </row>
    <row r="24" spans="1:17" ht="30" x14ac:dyDescent="0.25">
      <c r="A24" s="4" t="s">
        <v>26</v>
      </c>
      <c r="B24" s="26">
        <v>1100000</v>
      </c>
      <c r="C24" s="26">
        <v>1199157.1399999999</v>
      </c>
      <c r="D24" s="8"/>
      <c r="E24" s="12"/>
      <c r="F24" s="30"/>
      <c r="G24" s="30"/>
      <c r="H24" s="30"/>
      <c r="I24" s="30"/>
      <c r="J24" s="30"/>
      <c r="K24" s="30"/>
      <c r="L24" s="12"/>
      <c r="M24" s="9"/>
      <c r="N24" s="30"/>
      <c r="O24" s="30"/>
      <c r="P24" s="27">
        <f t="shared" si="2"/>
        <v>0</v>
      </c>
    </row>
    <row r="25" spans="1:17" x14ac:dyDescent="0.25">
      <c r="A25" s="2" t="s">
        <v>27</v>
      </c>
      <c r="B25" s="25">
        <f>B26+B27+B28+B29+B30+B31+B32+B34</f>
        <v>11303907</v>
      </c>
      <c r="C25" s="25">
        <f>C26+C27+C28+C29+C30+C31+C32+C34</f>
        <v>11921947</v>
      </c>
      <c r="D25" s="8">
        <f>SUM(D26:D34)</f>
        <v>0</v>
      </c>
      <c r="E25" s="8">
        <f t="shared" ref="E25:O25" si="6">SUM(E26:E34)</f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0</v>
      </c>
    </row>
    <row r="26" spans="1:17" ht="30" x14ac:dyDescent="0.25">
      <c r="A26" s="4" t="s">
        <v>28</v>
      </c>
      <c r="B26" s="26">
        <v>611000</v>
      </c>
      <c r="C26" s="26">
        <v>611000</v>
      </c>
      <c r="D26" s="12"/>
      <c r="E26" s="12"/>
      <c r="F26" s="9"/>
      <c r="G26" s="30"/>
      <c r="H26" s="30"/>
      <c r="I26" s="30"/>
      <c r="J26" s="30"/>
      <c r="K26" s="33"/>
      <c r="L26" s="30"/>
      <c r="M26" s="30"/>
      <c r="N26" s="36"/>
      <c r="O26" s="36"/>
      <c r="P26" s="27">
        <f t="shared" si="2"/>
        <v>0</v>
      </c>
      <c r="Q26" s="11"/>
    </row>
    <row r="27" spans="1:17" x14ac:dyDescent="0.25">
      <c r="A27" s="4" t="s">
        <v>29</v>
      </c>
      <c r="B27" s="26">
        <v>22000</v>
      </c>
      <c r="C27" s="26">
        <v>442000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2"/>
        <v>0</v>
      </c>
    </row>
    <row r="28" spans="1:17" ht="30" x14ac:dyDescent="0.25">
      <c r="A28" s="4" t="s">
        <v>30</v>
      </c>
      <c r="B28" s="26">
        <v>524280</v>
      </c>
      <c r="C28" s="26">
        <v>646880</v>
      </c>
      <c r="D28" s="16"/>
      <c r="E28" s="12"/>
      <c r="F28" s="12"/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2"/>
        <v>0</v>
      </c>
    </row>
    <row r="29" spans="1:17" x14ac:dyDescent="0.25">
      <c r="A29" s="4" t="s">
        <v>31</v>
      </c>
      <c r="B29" s="26">
        <v>285200</v>
      </c>
      <c r="C29" s="26">
        <v>285200</v>
      </c>
      <c r="D29" s="12"/>
      <c r="E29" s="12"/>
      <c r="F29" s="12"/>
      <c r="G29" s="9"/>
      <c r="H29" s="9"/>
      <c r="I29" s="9"/>
      <c r="J29" s="9"/>
      <c r="K29" s="9"/>
      <c r="L29" s="9"/>
      <c r="M29" s="9"/>
      <c r="N29" s="9"/>
      <c r="O29" s="9"/>
      <c r="P29" s="27">
        <f t="shared" si="2"/>
        <v>0</v>
      </c>
    </row>
    <row r="30" spans="1:17" ht="30" x14ac:dyDescent="0.25">
      <c r="A30" s="4" t="s">
        <v>32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2"/>
        <v>0</v>
      </c>
    </row>
    <row r="32" spans="1:17" ht="30" x14ac:dyDescent="0.25">
      <c r="A32" s="4" t="s">
        <v>34</v>
      </c>
      <c r="B32" s="26">
        <v>4546740</v>
      </c>
      <c r="C32" s="26">
        <v>4546740</v>
      </c>
      <c r="D32" s="16"/>
      <c r="E32" s="16"/>
      <c r="F32" s="17"/>
      <c r="G32" s="17"/>
      <c r="H32" s="30"/>
      <c r="I32" s="30"/>
      <c r="J32" s="30"/>
      <c r="K32" s="30"/>
      <c r="L32" s="30"/>
      <c r="M32" s="30"/>
      <c r="N32" s="36"/>
      <c r="O32" s="36"/>
      <c r="P32" s="27">
        <f t="shared" si="2"/>
        <v>0</v>
      </c>
    </row>
    <row r="33" spans="1:21" ht="45" x14ac:dyDescent="0.25">
      <c r="A33" s="4" t="s">
        <v>35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5197287</v>
      </c>
      <c r="C34" s="26">
        <v>5272727</v>
      </c>
      <c r="D34" s="12"/>
      <c r="E34" s="12"/>
      <c r="F34" s="12"/>
      <c r="G34" s="9"/>
      <c r="H34" s="9"/>
      <c r="I34" s="9"/>
      <c r="J34" s="9"/>
      <c r="K34" s="9"/>
      <c r="L34" s="9"/>
      <c r="M34" s="11"/>
      <c r="N34" s="11"/>
      <c r="O34" s="11"/>
      <c r="P34" s="27">
        <f t="shared" si="2"/>
        <v>0</v>
      </c>
    </row>
    <row r="35" spans="1:21" x14ac:dyDescent="0.25">
      <c r="A35" s="2" t="s">
        <v>37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2"/>
        <v>0</v>
      </c>
    </row>
    <row r="36" spans="1:21" ht="30" x14ac:dyDescent="0.25">
      <c r="A36" s="4" t="s">
        <v>38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2"/>
        <v>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2"/>
        <v>0</v>
      </c>
      <c r="Q43" s="8">
        <f t="shared" ref="Q43:U43" si="7">SUM(Q44:Q50)</f>
        <v>0</v>
      </c>
      <c r="R43" s="8">
        <f t="shared" si="7"/>
        <v>0</v>
      </c>
      <c r="S43" s="8">
        <f t="shared" si="7"/>
        <v>0</v>
      </c>
      <c r="T43" s="8">
        <f t="shared" si="7"/>
        <v>0</v>
      </c>
      <c r="U43" s="8">
        <f t="shared" si="7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2653500</v>
      </c>
      <c r="C51" s="25">
        <f>C52+C53+C54+C55+C56+C57+C58+C59+C60</f>
        <v>2653500</v>
      </c>
      <c r="D51" s="8">
        <f>SUM(D52:D60)</f>
        <v>0</v>
      </c>
      <c r="E51" s="8">
        <f t="shared" ref="E51:J51" si="8">SUM(E52:E60)</f>
        <v>0</v>
      </c>
      <c r="F51" s="8">
        <f t="shared" si="8"/>
        <v>0</v>
      </c>
      <c r="G51" s="8">
        <f t="shared" si="8"/>
        <v>0</v>
      </c>
      <c r="H51" s="8">
        <f t="shared" si="8"/>
        <v>0</v>
      </c>
      <c r="I51" s="8">
        <f t="shared" si="8"/>
        <v>0</v>
      </c>
      <c r="J51" s="8">
        <f t="shared" si="8"/>
        <v>0</v>
      </c>
      <c r="K51" s="8">
        <f t="shared" ref="K51:T51" si="9">SUM(K52:K60)</f>
        <v>0</v>
      </c>
      <c r="L51" s="8">
        <f t="shared" si="9"/>
        <v>0</v>
      </c>
      <c r="M51" s="8">
        <f t="shared" si="9"/>
        <v>0</v>
      </c>
      <c r="N51" s="8">
        <f t="shared" si="9"/>
        <v>0</v>
      </c>
      <c r="O51" s="8">
        <f t="shared" si="9"/>
        <v>0</v>
      </c>
      <c r="P51" s="8">
        <f t="shared" si="2"/>
        <v>0</v>
      </c>
      <c r="Q51" s="8">
        <f t="shared" si="9"/>
        <v>0</v>
      </c>
      <c r="R51" s="8">
        <f t="shared" si="9"/>
        <v>0</v>
      </c>
      <c r="S51" s="8">
        <f t="shared" si="9"/>
        <v>0</v>
      </c>
      <c r="T51" s="8">
        <f t="shared" si="9"/>
        <v>0</v>
      </c>
    </row>
    <row r="52" spans="1:20" x14ac:dyDescent="0.25">
      <c r="A52" s="4" t="s">
        <v>54</v>
      </c>
      <c r="B52" s="26">
        <v>2030000</v>
      </c>
      <c r="C52" s="26">
        <v>2030000</v>
      </c>
      <c r="D52" s="27"/>
      <c r="E52" s="12"/>
      <c r="F52" s="9"/>
      <c r="G52" s="12"/>
      <c r="H52" s="12"/>
      <c r="I52" s="12"/>
      <c r="J52" s="12"/>
      <c r="K52" s="12"/>
      <c r="L52" s="12"/>
      <c r="M52" s="11"/>
      <c r="N52" s="12"/>
      <c r="O52" s="12"/>
      <c r="P52" s="27">
        <f t="shared" si="2"/>
        <v>0</v>
      </c>
    </row>
    <row r="53" spans="1:20" ht="30" x14ac:dyDescent="0.25">
      <c r="A53" s="4" t="s">
        <v>55</v>
      </c>
      <c r="B53" s="26">
        <v>493500</v>
      </c>
      <c r="C53" s="26">
        <v>493500</v>
      </c>
      <c r="D53" s="27"/>
      <c r="E53" s="12"/>
      <c r="F53" s="12"/>
      <c r="G53" s="12"/>
      <c r="I53" s="12"/>
      <c r="J53" s="12"/>
      <c r="K53" s="12"/>
      <c r="L53" s="12"/>
      <c r="M53" s="12"/>
      <c r="N53" s="16"/>
      <c r="O53" s="12"/>
      <c r="P53" s="8">
        <f t="shared" si="2"/>
        <v>0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2"/>
        <v>0</v>
      </c>
    </row>
    <row r="56" spans="1:20" ht="30" x14ac:dyDescent="0.25">
      <c r="A56" s="4" t="s">
        <v>58</v>
      </c>
      <c r="B56" s="26">
        <v>130000</v>
      </c>
      <c r="C56" s="26">
        <v>130000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2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0">SUM(E62:E65)</f>
        <v>0</v>
      </c>
      <c r="F61" s="12">
        <f t="shared" si="10"/>
        <v>0</v>
      </c>
      <c r="G61" s="12">
        <f t="shared" si="10"/>
        <v>0</v>
      </c>
      <c r="H61" s="12">
        <f t="shared" si="10"/>
        <v>0</v>
      </c>
      <c r="I61" s="12">
        <f t="shared" si="10"/>
        <v>0</v>
      </c>
      <c r="J61" s="12">
        <f t="shared" si="10"/>
        <v>0</v>
      </c>
      <c r="K61" s="12">
        <f t="shared" ref="K61:M61" si="11">SUM(K62:K65)</f>
        <v>0</v>
      </c>
      <c r="L61" s="12">
        <f t="shared" si="11"/>
        <v>0</v>
      </c>
      <c r="M61" s="12">
        <f t="shared" si="11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2">SUM(E67:E68)</f>
        <v>0</v>
      </c>
      <c r="F66" s="12">
        <f t="shared" si="12"/>
        <v>0</v>
      </c>
      <c r="G66" s="12">
        <f t="shared" si="12"/>
        <v>0</v>
      </c>
      <c r="H66" s="12">
        <f t="shared" si="12"/>
        <v>0</v>
      </c>
      <c r="I66" s="12">
        <f t="shared" si="12"/>
        <v>0</v>
      </c>
      <c r="J66" s="12">
        <f t="shared" si="12"/>
        <v>0</v>
      </c>
      <c r="K66" s="12">
        <f t="shared" si="12"/>
        <v>0</v>
      </c>
      <c r="L66" s="12">
        <f t="shared" ref="L66:V66" si="13">SUM(L67:L68)</f>
        <v>0</v>
      </c>
      <c r="M66" s="12">
        <f t="shared" si="13"/>
        <v>0</v>
      </c>
      <c r="N66" s="12"/>
      <c r="O66" s="12">
        <v>0</v>
      </c>
      <c r="P66" s="8">
        <f t="shared" si="2"/>
        <v>0</v>
      </c>
      <c r="Q66" s="12">
        <f t="shared" si="13"/>
        <v>0</v>
      </c>
      <c r="R66" s="12">
        <f t="shared" si="13"/>
        <v>0</v>
      </c>
      <c r="S66" s="12">
        <f t="shared" si="13"/>
        <v>0</v>
      </c>
      <c r="T66" s="12">
        <f t="shared" si="13"/>
        <v>0</v>
      </c>
      <c r="U66" s="12">
        <f t="shared" si="13"/>
        <v>0</v>
      </c>
      <c r="V66" s="12">
        <f t="shared" si="13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4">SUM(E70:E72)</f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  <c r="I69" s="12">
        <f t="shared" si="14"/>
        <v>0</v>
      </c>
      <c r="J69" s="12">
        <f t="shared" si="14"/>
        <v>0</v>
      </c>
      <c r="K69" s="12">
        <f t="shared" si="14"/>
        <v>0</v>
      </c>
      <c r="L69" s="12">
        <f t="shared" si="14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5">+E9+E15+E25+E35+E43+E51+E61+E66+E69</f>
        <v>0</v>
      </c>
      <c r="F73" s="39">
        <f t="shared" si="15"/>
        <v>0</v>
      </c>
      <c r="G73" s="39">
        <f t="shared" si="15"/>
        <v>0</v>
      </c>
      <c r="H73" s="39">
        <f t="shared" si="15"/>
        <v>0</v>
      </c>
      <c r="I73" s="39">
        <f>+I9+I15+I25+I35+I43+I51+I61+I66+I69</f>
        <v>0</v>
      </c>
      <c r="J73" s="39">
        <f t="shared" si="15"/>
        <v>0</v>
      </c>
      <c r="K73" s="39">
        <f t="shared" si="15"/>
        <v>0</v>
      </c>
      <c r="L73" s="39">
        <f t="shared" ref="L73:N73" si="16">+L9+L15+L25+L35+L43+L51+L61+L66+L69</f>
        <v>0</v>
      </c>
      <c r="M73" s="39">
        <f>+M9+M15+M25+M35+M43+M51+M61+M66+M69</f>
        <v>0</v>
      </c>
      <c r="N73" s="39">
        <f t="shared" si="16"/>
        <v>0</v>
      </c>
      <c r="O73" s="39">
        <f>+O9+O15+O25+O35+O43+O51+O61+O66+O69</f>
        <v>0</v>
      </c>
      <c r="P73" s="44">
        <f t="shared" si="2"/>
        <v>11068763.699999999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17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17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17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18">+B73+B87</f>
        <v>284034002</v>
      </c>
      <c r="C89" s="39">
        <f t="shared" si="18"/>
        <v>284034002</v>
      </c>
      <c r="D89" s="39">
        <f t="shared" si="18"/>
        <v>11068763.699999999</v>
      </c>
      <c r="E89" s="39">
        <f t="shared" si="18"/>
        <v>0</v>
      </c>
      <c r="F89" s="39">
        <f t="shared" si="18"/>
        <v>0</v>
      </c>
      <c r="G89" s="39">
        <f t="shared" si="18"/>
        <v>0</v>
      </c>
      <c r="H89" s="39">
        <f t="shared" si="18"/>
        <v>0</v>
      </c>
      <c r="I89" s="39">
        <f t="shared" si="18"/>
        <v>0</v>
      </c>
      <c r="J89" s="39">
        <f t="shared" si="18"/>
        <v>0</v>
      </c>
      <c r="K89" s="39">
        <f t="shared" si="18"/>
        <v>0</v>
      </c>
      <c r="L89" s="39">
        <f t="shared" si="18"/>
        <v>0</v>
      </c>
      <c r="M89" s="39">
        <f t="shared" si="18"/>
        <v>0</v>
      </c>
      <c r="N89" s="39">
        <f t="shared" si="18"/>
        <v>0</v>
      </c>
      <c r="O89" s="39">
        <f t="shared" si="18"/>
        <v>0</v>
      </c>
      <c r="P89" s="44">
        <f t="shared" si="17"/>
        <v>11068763.699999999</v>
      </c>
    </row>
    <row r="90" spans="1:20" x14ac:dyDescent="0.25">
      <c r="A90" t="s">
        <v>120</v>
      </c>
      <c r="D90" s="9"/>
      <c r="E90" s="9"/>
      <c r="F90" s="9"/>
    </row>
    <row r="91" spans="1:20" x14ac:dyDescent="0.25">
      <c r="A91" t="s">
        <v>121</v>
      </c>
      <c r="B91" s="37"/>
      <c r="D91" s="9"/>
      <c r="E91" s="9"/>
      <c r="F91" s="9"/>
    </row>
    <row r="92" spans="1:20" x14ac:dyDescent="0.25">
      <c r="A92" s="59" t="s">
        <v>122</v>
      </c>
      <c r="B92" s="59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6" spans="1:20" x14ac:dyDescent="0.25">
      <c r="P96" s="9"/>
    </row>
    <row r="97" spans="1:17" x14ac:dyDescent="0.25">
      <c r="A97" t="s">
        <v>89</v>
      </c>
      <c r="H97" t="s">
        <v>90</v>
      </c>
      <c r="M97" t="s">
        <v>123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C9AAB0-33CD-44AC-9AB8-A8E9B299C4B3}"/>
</file>

<file path=customXml/itemProps2.xml><?xml version="1.0" encoding="utf-8"?>
<ds:datastoreItem xmlns:ds="http://schemas.openxmlformats.org/officeDocument/2006/customXml" ds:itemID="{46C084E8-7C8D-4F92-B175-3E605C50F230}"/>
</file>

<file path=customXml/itemProps3.xml><?xml version="1.0" encoding="utf-8"?>
<ds:datastoreItem xmlns:ds="http://schemas.openxmlformats.org/officeDocument/2006/customXml" ds:itemID="{52DC5A80-A68D-480D-A5FC-3B4EF12465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2026-02-16T15:31:34Z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