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ferreras\Desktop\OAI-Noviembre 2025\"/>
    </mc:Choice>
  </mc:AlternateContent>
  <xr:revisionPtr revIDLastSave="0" documentId="8_{5FC3933E-331C-43D7-88E4-EDFEF529CCD7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3" l="1"/>
  <c r="P96" i="3"/>
  <c r="C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M35" i="3"/>
  <c r="N35" i="3"/>
  <c r="L35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  <c r="P98" i="3" s="1"/>
</calcChain>
</file>

<file path=xl/sharedStrings.xml><?xml version="1.0" encoding="utf-8"?>
<sst xmlns="http://schemas.openxmlformats.org/spreadsheetml/2006/main" count="215" uniqueCount="127">
  <si>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</si>
  <si>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</si>
  <si>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</si>
  <si>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</si>
  <si>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</si>
  <si>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</si>
  <si>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</si>
  <si>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</si>
  <si>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</si>
  <si>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</si>
  <si>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</si>
  <si>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</si>
  <si>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</si>
  <si>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</si>
  <si>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</si>
  <si>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</si>
  <si>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</si>
  <si>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</si>
  <si>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</si>
  <si>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</si>
  <si>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</si>
  <si>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</si>
  <si>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</si>
  <si>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</si>
  <si>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</si>
  <si>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</si>
  <si>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</si>
  <si>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</si>
  <si>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</si>
  <si>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</si>
  <si>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</si>
  <si>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</si>
  <si>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</si>
  <si>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</si>
  <si>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</si>
  <si>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</si>
  <si>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</si>
  <si>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</si>
  <si>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</si>
  <si>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</si>
  <si>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</si>
  <si>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</si>
  <si>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</si>
  <si>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</si>
  <si>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</si>
  <si>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</si>
  <si>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</si>
  <si>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</si>
  <si>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</si>
  <si>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</si>
  <si>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</si>
  <si>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</si>
  <si>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</si>
  <si>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</si>
  <si>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</si>
  <si>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</si>
  <si>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</si>
  <si>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</si>
  <si>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</si>
  <si>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</si>
  <si>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</si>
  <si>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</si>
  <si>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</si>
  <si>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</si>
  <si>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</si>
  <si>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</si>
  <si>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</si>
  <si>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</si>
  <si>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</si>
  <si>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</si>
  <si>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</si>
  <si>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</si>
  <si>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</si>
  <si>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</si>
  <si>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</si>
  <si>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</si>
  <si>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</si>
  <si>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</si>
  <si>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</si>
  <si>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</si>
  <si>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</si>
  <si>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</si>
  <si>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</si>
  <si>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</si>
  <si>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</si>
  <si>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</si>
  <si>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</si>
  <si>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</si>
  <si>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</si>
  <si>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</si>
  <si>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</si>
  <si>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</si>
  <si>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</si>
  <si>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</si>
  <si>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</si>
  <si>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</si>
  <si>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</si>
  <si>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</si>
  <si>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</si>
  <si>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</si>
  <si>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</si>
  <si>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t xml:space="preserve">La diferencia de </t>
    </r>
    <r>
      <rPr>
        <b/>
        <sz val="12"/>
        <color theme="1"/>
        <rFont val="Segoe UI"/>
        <family val="2"/>
      </rPr>
      <t>RD$8,860,518.00</t>
    </r>
    <r>
      <rPr>
        <sz val="12"/>
        <color theme="1"/>
        <rFont val="Segoe UI"/>
        <family val="2"/>
      </rPr>
      <t>, entre el Presupuesto aprobado y el modificado se debe a recursos adicionales por parte de la Dirección General de Presupuesto (DIGEPRES).-</t>
    </r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</si>
  <si>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</si>
  <si>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</si>
  <si>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</si>
  <si>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</si>
  <si>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</si>
  <si>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</si>
  <si>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</si>
  <si>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</si>
  <si>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</si>
  <si>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</si>
  <si>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</si>
  <si>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</si>
  <si>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</si>
  <si>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</si>
  <si>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</si>
  <si>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</si>
  <si>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</si>
  <si>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</si>
  <si>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</si>
  <si>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</si>
  <si>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Diciembre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</si>
  <si>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Noviembre de 2025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</si>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</sst>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9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showGridLines="0" tabSelected="1" topLeftCell="A44" zoomScaleNormal="100" workbookViewId="0">
      <selection activeCell="W64" sqref="W64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5" t="s">
        <v>0</v>
      </c>
      <c r="B1" s="55"/>
      <c r="C1" s="55"/>
    </row>
    <row r="2" spans="1:14" ht="18.75" x14ac:dyDescent="0.3">
      <c r="A2" s="55" t="s">
        <v>1</v>
      </c>
      <c r="B2" s="55"/>
      <c r="C2" s="55"/>
    </row>
    <row r="3" spans="1:14" ht="18.75" x14ac:dyDescent="0.3">
      <c r="A3" s="57" t="s">
        <v>2</v>
      </c>
      <c r="B3" s="57"/>
      <c r="C3" s="57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18.75" x14ac:dyDescent="0.3">
      <c r="A4" s="57" t="s">
        <v>3</v>
      </c>
      <c r="B4" s="57"/>
      <c r="C4" s="57"/>
      <c r="D4" s="5" t="s">
        <v>4</v>
      </c>
    </row>
    <row r="5" spans="1:14" x14ac:dyDescent="0.25">
      <c r="A5" s="56" t="s">
        <v>5</v>
      </c>
      <c r="B5" s="56"/>
      <c r="C5" s="56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208136324.68000001</v>
      </c>
    </row>
    <row r="10" spans="1:14" x14ac:dyDescent="0.25">
      <c r="A10" s="4" t="s">
        <v>12</v>
      </c>
      <c r="B10" s="25">
        <v>157692775</v>
      </c>
      <c r="C10" s="25">
        <v>158024411.25</v>
      </c>
    </row>
    <row r="11" spans="1:14" x14ac:dyDescent="0.25">
      <c r="A11" s="4" t="s">
        <v>13</v>
      </c>
      <c r="B11" s="26">
        <v>19210934</v>
      </c>
      <c r="C11" s="26">
        <v>22667512.5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19624400.93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48196739.810000002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309000</v>
      </c>
    </row>
    <row r="18" spans="1:23" x14ac:dyDescent="0.25">
      <c r="A18" s="4" t="s">
        <v>20</v>
      </c>
      <c r="B18" s="26">
        <v>1276000</v>
      </c>
      <c r="C18" s="26">
        <v>521012.85</v>
      </c>
    </row>
    <row r="19" spans="1:23" ht="18" customHeight="1" x14ac:dyDescent="0.25">
      <c r="A19" s="4" t="s">
        <v>21</v>
      </c>
      <c r="B19" s="26"/>
      <c r="C19" s="26">
        <v>79987.149999999994</v>
      </c>
    </row>
    <row r="20" spans="1:23" x14ac:dyDescent="0.25">
      <c r="A20" s="4" t="s">
        <v>22</v>
      </c>
      <c r="B20" s="26">
        <v>4971392</v>
      </c>
      <c r="C20" s="26">
        <v>5169827.8899999997</v>
      </c>
    </row>
    <row r="21" spans="1:23" x14ac:dyDescent="0.25">
      <c r="A21" s="4" t="s">
        <v>23</v>
      </c>
      <c r="B21" s="26">
        <v>1750000</v>
      </c>
      <c r="C21" s="26">
        <v>2167577.48</v>
      </c>
    </row>
    <row r="22" spans="1:23" x14ac:dyDescent="0.25">
      <c r="A22" s="4" t="s">
        <v>24</v>
      </c>
      <c r="B22" s="26">
        <v>14220000</v>
      </c>
      <c r="C22" s="26">
        <v>7747000</v>
      </c>
    </row>
    <row r="23" spans="1:23" x14ac:dyDescent="0.25">
      <c r="A23" s="4" t="s">
        <v>25</v>
      </c>
      <c r="B23" s="26">
        <v>8498000</v>
      </c>
      <c r="C23" s="26">
        <v>17207329.760000002</v>
      </c>
    </row>
    <row r="24" spans="1:23" x14ac:dyDescent="0.25">
      <c r="A24" s="4" t="s">
        <v>26</v>
      </c>
      <c r="B24" s="26">
        <v>4217000</v>
      </c>
      <c r="C24" s="26">
        <v>2176030.96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11003522.34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331000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619862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15000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11737.19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4865000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4476811.1500000004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9667026.1699999999</v>
      </c>
    </row>
    <row r="52" spans="1:24" x14ac:dyDescent="0.25">
      <c r="A52" s="4" t="s">
        <v>54</v>
      </c>
      <c r="B52" s="26">
        <v>6109837</v>
      </c>
      <c r="C52" s="26">
        <v>6947524.7699999996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1481500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938001.4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278193613.00000006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278193613.00000006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9" t="s">
        <v>97</v>
      </c>
      <c r="B97" s="59"/>
      <c r="C97" s="59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60" t="s">
        <v>99</v>
      </c>
      <c r="B102" s="60"/>
      <c r="C102" s="60"/>
      <c r="AA102" s="9"/>
    </row>
    <row r="103" spans="1:28" x14ac:dyDescent="0.25">
      <c r="A103" s="59" t="s">
        <v>100</v>
      </c>
      <c r="B103" s="59"/>
      <c r="C103" s="59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</row>
    <row r="107" spans="1:28" ht="17.25" x14ac:dyDescent="0.3">
      <c r="A107" s="54" t="s">
        <v>101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6"/>
  <sheetViews>
    <sheetView showGridLines="0" topLeftCell="A44" zoomScale="84" zoomScaleNormal="84" workbookViewId="0">
      <selection activeCell="C52" sqref="C52:C59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5"/>
    </row>
    <row r="2" spans="1:28" ht="18.75" customHeight="1" x14ac:dyDescent="0.3">
      <c r="A2" s="61" t="s">
        <v>102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5"/>
    </row>
    <row r="3" spans="1:28" ht="15.75" customHeight="1" x14ac:dyDescent="0.25">
      <c r="A3" s="57" t="s">
        <v>103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6"/>
    </row>
    <row r="4" spans="1:28" ht="15.75" x14ac:dyDescent="0.25">
      <c r="A4" s="57" t="s">
        <v>104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6"/>
    </row>
    <row r="5" spans="1:28" x14ac:dyDescent="0.25">
      <c r="A5" s="56" t="s">
        <v>105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106</v>
      </c>
      <c r="C7" s="43" t="s">
        <v>107</v>
      </c>
      <c r="D7" s="43" t="s">
        <v>108</v>
      </c>
      <c r="E7" s="43" t="s">
        <v>109</v>
      </c>
      <c r="F7" s="43" t="s">
        <v>110</v>
      </c>
      <c r="G7" s="43" t="s">
        <v>111</v>
      </c>
      <c r="H7" s="43" t="s">
        <v>112</v>
      </c>
      <c r="I7" s="43" t="s">
        <v>113</v>
      </c>
      <c r="J7" s="43" t="s">
        <v>114</v>
      </c>
      <c r="K7" s="43" t="s">
        <v>115</v>
      </c>
      <c r="L7" s="43" t="s">
        <v>116</v>
      </c>
      <c r="M7" s="43" t="s">
        <v>117</v>
      </c>
      <c r="N7" s="43" t="s">
        <v>118</v>
      </c>
      <c r="O7" s="43" t="s">
        <v>119</v>
      </c>
      <c r="P7" s="43" t="s">
        <v>120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208136324.68000001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10365517.74</v>
      </c>
      <c r="L9" s="8">
        <f t="shared" si="1"/>
        <v>10361762.82</v>
      </c>
      <c r="M9" s="8">
        <f t="shared" si="1"/>
        <v>24506976.659999996</v>
      </c>
      <c r="N9" s="8">
        <f t="shared" si="1"/>
        <v>12735298.860000001</v>
      </c>
      <c r="O9" s="8">
        <f t="shared" si="1"/>
        <v>0</v>
      </c>
      <c r="P9" s="8">
        <f>SUM(D9:O9)</f>
        <v>143660954.92000002</v>
      </c>
      <c r="Q9" s="11">
        <f>P9-143660954.92</f>
        <v>0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158024411.25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>
        <v>8739473.3000000007</v>
      </c>
      <c r="L10" s="29">
        <v>8723150</v>
      </c>
      <c r="M10" s="29">
        <v>13752806.789999999</v>
      </c>
      <c r="N10" s="29">
        <v>10786299.050000001</v>
      </c>
      <c r="O10" s="8"/>
      <c r="P10" s="8">
        <f t="shared" ref="P10:P73" si="2">SUM(D10:O10)</f>
        <v>108207850.96999998</v>
      </c>
    </row>
    <row r="11" spans="1:28" x14ac:dyDescent="0.25">
      <c r="A11" s="4" t="s">
        <v>13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>
        <v>317500</v>
      </c>
      <c r="L11" s="9">
        <v>317500</v>
      </c>
      <c r="M11" s="9">
        <v>8673145.8300000001</v>
      </c>
      <c r="N11" s="9">
        <v>317500</v>
      </c>
      <c r="O11" s="8"/>
      <c r="P11" s="27">
        <f t="shared" si="2"/>
        <v>19325198.59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>
        <v>1308544.44</v>
      </c>
      <c r="L14" s="12">
        <v>1321112.82</v>
      </c>
      <c r="M14" s="12">
        <v>2081024.04</v>
      </c>
      <c r="N14" s="12">
        <v>1631499.81</v>
      </c>
      <c r="O14" s="12"/>
      <c r="P14" s="27">
        <f t="shared" si="2"/>
        <v>16127905.360000001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48196739.810000002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2913173.2800000003</v>
      </c>
      <c r="L15" s="8">
        <f t="shared" si="5"/>
        <v>2291204.69</v>
      </c>
      <c r="M15" s="8">
        <f t="shared" si="5"/>
        <v>1636226.5399999998</v>
      </c>
      <c r="N15" s="8">
        <f t="shared" si="5"/>
        <v>4178665.2600000002</v>
      </c>
      <c r="O15" s="8">
        <f t="shared" si="5"/>
        <v>0</v>
      </c>
      <c r="P15" s="8">
        <f>SUM(D15:O15)</f>
        <v>22845322.470000003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>
        <v>1320776.29</v>
      </c>
      <c r="L16" s="12">
        <v>957267.82</v>
      </c>
      <c r="M16" s="9">
        <v>1166851.2</v>
      </c>
      <c r="N16" s="9">
        <v>434638.32</v>
      </c>
      <c r="O16" s="9"/>
      <c r="P16" s="27">
        <f>SUM(D16:O16)</f>
        <v>10329347</v>
      </c>
    </row>
    <row r="17" spans="1:17" ht="30" x14ac:dyDescent="0.25">
      <c r="A17" s="4" t="s">
        <v>19</v>
      </c>
      <c r="B17" s="26">
        <v>39000</v>
      </c>
      <c r="C17" s="26">
        <v>309000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30">
        <v>79060</v>
      </c>
      <c r="L17" s="30">
        <v>6000.3</v>
      </c>
      <c r="M17" s="30">
        <v>24128.639999999999</v>
      </c>
      <c r="N17" s="30">
        <v>43524.3</v>
      </c>
      <c r="O17" s="9"/>
      <c r="P17" s="27">
        <f t="shared" si="2"/>
        <v>182626.24</v>
      </c>
    </row>
    <row r="18" spans="1:17" x14ac:dyDescent="0.25">
      <c r="A18" s="4" t="s">
        <v>20</v>
      </c>
      <c r="B18" s="26">
        <v>1276000</v>
      </c>
      <c r="C18" s="26">
        <v>521012.85</v>
      </c>
      <c r="D18" s="8"/>
      <c r="E18" s="12"/>
      <c r="F18" s="9"/>
      <c r="G18" s="9"/>
      <c r="H18" s="9"/>
      <c r="I18" s="9"/>
      <c r="J18" s="9"/>
      <c r="K18" s="9"/>
      <c r="L18" s="9"/>
      <c r="M18" s="9">
        <v>125037</v>
      </c>
      <c r="N18" s="9"/>
      <c r="O18" s="9"/>
      <c r="P18" s="27">
        <f t="shared" si="2"/>
        <v>125037</v>
      </c>
    </row>
    <row r="19" spans="1:17" ht="18" customHeight="1" x14ac:dyDescent="0.25">
      <c r="A19" s="4" t="s">
        <v>21</v>
      </c>
      <c r="B19" s="26"/>
      <c r="C19" s="26">
        <v>79987.149999999994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22</v>
      </c>
      <c r="B20" s="26">
        <v>4971392</v>
      </c>
      <c r="C20" s="26">
        <v>5169827.8899999997</v>
      </c>
      <c r="D20" s="27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>
        <v>1033480.38</v>
      </c>
      <c r="M20" s="9">
        <v>146886.39999999999</v>
      </c>
      <c r="N20" s="9">
        <v>1798486</v>
      </c>
      <c r="O20" s="9"/>
      <c r="P20" s="27">
        <f t="shared" si="2"/>
        <v>4390815.1999999993</v>
      </c>
    </row>
    <row r="21" spans="1:17" x14ac:dyDescent="0.25">
      <c r="A21" s="4" t="s">
        <v>23</v>
      </c>
      <c r="B21" s="26">
        <v>1750000</v>
      </c>
      <c r="C21" s="26">
        <v>2167577.48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>
        <v>136527.06</v>
      </c>
      <c r="L21" s="9">
        <v>133711.89000000001</v>
      </c>
      <c r="M21" s="9">
        <v>134462.1</v>
      </c>
      <c r="N21" s="9">
        <v>135176.64000000001</v>
      </c>
      <c r="O21" s="9"/>
      <c r="P21" s="27">
        <f t="shared" si="2"/>
        <v>1696296.9000000004</v>
      </c>
    </row>
    <row r="22" spans="1:17" ht="45" x14ac:dyDescent="0.25">
      <c r="A22" s="4" t="s">
        <v>24</v>
      </c>
      <c r="B22" s="26">
        <v>14220000</v>
      </c>
      <c r="C22" s="26">
        <v>7747000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30">
        <v>5310</v>
      </c>
      <c r="L22" s="30">
        <v>60727.5</v>
      </c>
      <c r="M22" s="30">
        <v>26361.200000000001</v>
      </c>
      <c r="N22" s="30">
        <v>5310</v>
      </c>
      <c r="O22" s="9"/>
      <c r="P22" s="27">
        <f t="shared" si="2"/>
        <v>1305285.95</v>
      </c>
    </row>
    <row r="23" spans="1:17" ht="30" x14ac:dyDescent="0.25">
      <c r="A23" s="4" t="s">
        <v>25</v>
      </c>
      <c r="B23" s="26">
        <v>8498000</v>
      </c>
      <c r="C23" s="26">
        <v>17207329.760000002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30">
        <v>1088773.94</v>
      </c>
      <c r="L23" s="33">
        <v>54280</v>
      </c>
      <c r="M23" s="30">
        <v>12500</v>
      </c>
      <c r="N23" s="30">
        <v>1670080</v>
      </c>
      <c r="O23" s="9"/>
      <c r="P23" s="27">
        <f t="shared" si="2"/>
        <v>3486156.44</v>
      </c>
    </row>
    <row r="24" spans="1:17" ht="30" x14ac:dyDescent="0.25">
      <c r="A24" s="4" t="s">
        <v>26</v>
      </c>
      <c r="B24" s="26">
        <v>4217000</v>
      </c>
      <c r="C24" s="26">
        <v>2176030.96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30">
        <v>282725.99</v>
      </c>
      <c r="L24" s="12">
        <v>45736.800000000003</v>
      </c>
      <c r="M24" s="9"/>
      <c r="N24" s="30">
        <v>91450</v>
      </c>
      <c r="O24" s="9"/>
      <c r="P24" s="27">
        <f t="shared" si="2"/>
        <v>1249770.5900000001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11003522.34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892119.31</v>
      </c>
      <c r="L25" s="8">
        <f t="shared" si="6"/>
        <v>463288.88</v>
      </c>
      <c r="M25" s="8">
        <f t="shared" si="6"/>
        <v>421972.76</v>
      </c>
      <c r="N25" s="8">
        <f t="shared" si="6"/>
        <v>915992.31</v>
      </c>
      <c r="O25" s="8">
        <f t="shared" si="6"/>
        <v>0</v>
      </c>
      <c r="P25" s="8">
        <f t="shared" si="2"/>
        <v>7770426.8599999994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>
        <v>61164.14</v>
      </c>
      <c r="L26" s="30">
        <v>14850</v>
      </c>
      <c r="M26" s="30">
        <v>9720</v>
      </c>
      <c r="N26" s="36">
        <v>106631.01</v>
      </c>
      <c r="O26" s="11"/>
      <c r="P26" s="27">
        <f t="shared" si="2"/>
        <v>356077.28</v>
      </c>
      <c r="Q26" s="11"/>
    </row>
    <row r="27" spans="1:17" x14ac:dyDescent="0.25">
      <c r="A27" s="4" t="s">
        <v>29</v>
      </c>
      <c r="B27" s="26"/>
      <c r="C27" s="26">
        <v>331000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30</v>
      </c>
      <c r="B28" s="26">
        <v>268000</v>
      </c>
      <c r="C28" s="26">
        <v>619862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30">
        <v>168940.51</v>
      </c>
      <c r="L28" s="17"/>
      <c r="M28" s="17"/>
      <c r="N28" s="30">
        <v>82890.61</v>
      </c>
      <c r="O28" s="17"/>
      <c r="P28" s="27">
        <f t="shared" si="2"/>
        <v>479334.16000000003</v>
      </c>
    </row>
    <row r="29" spans="1:17" x14ac:dyDescent="0.25">
      <c r="A29" s="4" t="s">
        <v>31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>
        <v>71998.12</v>
      </c>
      <c r="L29" s="9"/>
      <c r="M29" s="9">
        <v>62252.76</v>
      </c>
      <c r="N29" s="9"/>
      <c r="O29" s="9"/>
      <c r="P29" s="27">
        <f t="shared" si="2"/>
        <v>192661.83</v>
      </c>
    </row>
    <row r="30" spans="1:17" ht="30" x14ac:dyDescent="0.25">
      <c r="A30" s="4" t="s">
        <v>32</v>
      </c>
      <c r="B30" s="26"/>
      <c r="C30" s="26">
        <v>15000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11737.19</v>
      </c>
      <c r="D31" s="12"/>
      <c r="E31" s="12"/>
      <c r="F31" s="12"/>
      <c r="G31" s="9"/>
      <c r="H31" s="9"/>
      <c r="I31" s="9"/>
      <c r="J31" s="9"/>
      <c r="K31" s="9"/>
      <c r="L31" s="30">
        <v>2580.6999999999998</v>
      </c>
      <c r="M31" s="17"/>
      <c r="N31" s="9"/>
      <c r="O31" s="9"/>
      <c r="P31" s="27">
        <f t="shared" si="2"/>
        <v>2580.6999999999998</v>
      </c>
    </row>
    <row r="32" spans="1:17" ht="30" x14ac:dyDescent="0.25">
      <c r="A32" s="4" t="s">
        <v>34</v>
      </c>
      <c r="B32" s="26">
        <v>4700000</v>
      </c>
      <c r="C32" s="26">
        <v>4865000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>
        <v>291971.76</v>
      </c>
      <c r="L32" s="30">
        <v>350000</v>
      </c>
      <c r="M32" s="30">
        <v>350000</v>
      </c>
      <c r="N32" s="36">
        <v>353540</v>
      </c>
      <c r="O32" s="11"/>
      <c r="P32" s="27">
        <f t="shared" si="2"/>
        <v>3701720.26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4476811.1500000004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>
        <v>298044.78000000003</v>
      </c>
      <c r="L34" s="9">
        <v>95858.18</v>
      </c>
      <c r="M34" s="11"/>
      <c r="N34" s="11">
        <v>372930.69</v>
      </c>
      <c r="O34" s="11"/>
      <c r="P34" s="27">
        <f t="shared" si="2"/>
        <v>2989200.63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5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8">
        <f t="shared" si="2"/>
        <v>1190000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9667026.1699999999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261674.62</v>
      </c>
      <c r="L51" s="8">
        <f t="shared" si="12"/>
        <v>1013660.26</v>
      </c>
      <c r="M51" s="8">
        <f t="shared" si="12"/>
        <v>377233.6</v>
      </c>
      <c r="N51" s="8">
        <f t="shared" si="12"/>
        <v>2503137.36</v>
      </c>
      <c r="O51" s="8">
        <f t="shared" si="12"/>
        <v>0</v>
      </c>
      <c r="P51" s="8">
        <f t="shared" si="2"/>
        <v>4582286.4399999995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6947524.7699999996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>
        <v>39671.599999999999</v>
      </c>
      <c r="L52" s="12">
        <v>214682.65</v>
      </c>
      <c r="M52" s="11">
        <v>346027.8</v>
      </c>
      <c r="N52" s="12">
        <v>2503137.36</v>
      </c>
      <c r="O52" s="12"/>
      <c r="P52" s="27">
        <f t="shared" si="2"/>
        <v>3346043.7</v>
      </c>
    </row>
    <row r="53" spans="1:20" ht="30" x14ac:dyDescent="0.25">
      <c r="A53" s="4" t="s">
        <v>55</v>
      </c>
      <c r="B53" s="26">
        <v>764091</v>
      </c>
      <c r="C53" s="26">
        <v>1481500</v>
      </c>
      <c r="D53" s="27"/>
      <c r="E53" s="12"/>
      <c r="F53" s="12"/>
      <c r="G53" s="12"/>
      <c r="I53" s="12">
        <v>184056.31</v>
      </c>
      <c r="J53" s="12"/>
      <c r="K53" s="12"/>
      <c r="L53" s="12">
        <v>789000.01</v>
      </c>
      <c r="M53" s="12"/>
      <c r="N53" s="16"/>
      <c r="O53" s="16"/>
      <c r="P53" s="8">
        <f t="shared" si="2"/>
        <v>973056.32000000007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K55" s="30">
        <v>222003.02</v>
      </c>
      <c r="L55" s="12"/>
      <c r="N55" s="11"/>
      <c r="O55" s="11"/>
      <c r="P55" s="8">
        <f t="shared" si="2"/>
        <v>222003.02</v>
      </c>
    </row>
    <row r="56" spans="1:20" ht="30" x14ac:dyDescent="0.25">
      <c r="A56" s="4" t="s">
        <v>58</v>
      </c>
      <c r="B56" s="26">
        <v>136970</v>
      </c>
      <c r="C56" s="26">
        <v>938001.4</v>
      </c>
      <c r="D56" s="27"/>
      <c r="E56" s="12"/>
      <c r="F56" s="12"/>
      <c r="G56" s="12"/>
      <c r="H56" s="12"/>
      <c r="I56" s="12"/>
      <c r="J56" s="12"/>
      <c r="L56" s="12">
        <v>9977.6</v>
      </c>
      <c r="M56" s="36">
        <v>31205.8</v>
      </c>
      <c r="N56" s="12"/>
      <c r="O56" s="12"/>
      <c r="P56" s="8">
        <f t="shared" si="2"/>
        <v>41183.4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278193613.00000006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14432484.949999999</v>
      </c>
      <c r="L73" s="39">
        <f t="shared" ref="L73:N73" si="19">+L9+L15+L25+L35+L43+L51+L61+L66+L69</f>
        <v>14129916.65</v>
      </c>
      <c r="M73" s="39">
        <f>+M9+M15+M25+M35+M43+M51+M61+M66+M69</f>
        <v>26942409.559999999</v>
      </c>
      <c r="N73" s="39">
        <f t="shared" si="19"/>
        <v>20333093.789999999</v>
      </c>
      <c r="O73" s="39">
        <f>+O9+O15+O25+O35+O43+O51+O61+O66+O69</f>
        <v>0</v>
      </c>
      <c r="P73" s="44">
        <f t="shared" si="2"/>
        <v>180048990.69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278193613.00000006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14432484.949999999</v>
      </c>
      <c r="L89" s="39">
        <f t="shared" si="21"/>
        <v>14129916.65</v>
      </c>
      <c r="M89" s="39">
        <f t="shared" si="21"/>
        <v>26942409.559999999</v>
      </c>
      <c r="N89" s="39">
        <f t="shared" si="21"/>
        <v>20333093.789999999</v>
      </c>
      <c r="O89" s="39">
        <f t="shared" si="21"/>
        <v>0</v>
      </c>
      <c r="P89" s="44">
        <f t="shared" si="20"/>
        <v>180048990.69</v>
      </c>
    </row>
    <row r="90" spans="1:20" x14ac:dyDescent="0.25">
      <c r="A90" t="s">
        <v>121</v>
      </c>
      <c r="D90" s="9"/>
      <c r="E90" s="9"/>
      <c r="F90" s="9"/>
    </row>
    <row r="91" spans="1:20" x14ac:dyDescent="0.25">
      <c r="A91" t="s">
        <v>122</v>
      </c>
      <c r="B91" s="37"/>
      <c r="D91" s="9"/>
      <c r="E91" s="9"/>
      <c r="F91" s="9"/>
    </row>
    <row r="92" spans="1:20" x14ac:dyDescent="0.25">
      <c r="A92" s="63" t="s">
        <v>123</v>
      </c>
      <c r="B92" s="63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6" spans="1:20" x14ac:dyDescent="0.25">
      <c r="P96" s="9">
        <f>180048990.69</f>
        <v>180048990.69</v>
      </c>
    </row>
    <row r="97" spans="1:17" x14ac:dyDescent="0.25">
      <c r="A97" t="s">
        <v>89</v>
      </c>
      <c r="H97" t="s">
        <v>90</v>
      </c>
      <c r="M97" t="s">
        <v>124</v>
      </c>
      <c r="P97" s="9"/>
    </row>
    <row r="98" spans="1:17" x14ac:dyDescent="0.25">
      <c r="P98" s="9">
        <f>P96-P89</f>
        <v>0</v>
      </c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125</v>
      </c>
    </row>
    <row r="104" spans="1:17" x14ac:dyDescent="0.25">
      <c r="A104" t="s">
        <v>95</v>
      </c>
      <c r="H104" t="s">
        <v>96</v>
      </c>
      <c r="M104" t="s">
        <v>126</v>
      </c>
    </row>
    <row r="107" spans="1:17" ht="17.25" x14ac:dyDescent="0.3">
      <c r="A107" s="64" t="s">
        <v>101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</row>
    <row r="110" spans="1:17" ht="18.75" x14ac:dyDescent="0.3">
      <c r="A110" s="62"/>
      <c r="B110" s="62"/>
      <c r="C110" s="62"/>
      <c r="D110" s="62"/>
      <c r="E110" s="62"/>
      <c r="F110" s="62"/>
      <c r="G110" s="62"/>
      <c r="H110" s="62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5"/>
      <c r="N111" s="34"/>
      <c r="O111" s="34"/>
      <c r="P111" s="34"/>
      <c r="Q111" s="34"/>
    </row>
    <row r="112" spans="1:17" ht="18.75" x14ac:dyDescent="0.3">
      <c r="A112" s="34"/>
      <c r="B112" s="34"/>
      <c r="C112" s="35"/>
      <c r="D112" s="34"/>
      <c r="E112" s="35"/>
      <c r="F112" s="5"/>
      <c r="G112" s="34"/>
      <c r="H112" s="34"/>
      <c r="I112" s="34"/>
      <c r="J112" s="35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5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8" spans="1:17" x14ac:dyDescent="0.25">
      <c r="F118" s="11"/>
    </row>
    <row r="119" spans="1:17" x14ac:dyDescent="0.25">
      <c r="F119" s="11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3" spans="1:17" x14ac:dyDescent="0.25">
      <c r="I123" s="9"/>
    </row>
    <row r="124" spans="1:17" x14ac:dyDescent="0.25">
      <c r="I124" s="9"/>
    </row>
    <row r="126" spans="1:17" x14ac:dyDescent="0.25">
      <c r="H126" s="11"/>
    </row>
  </sheetData>
  <mergeCells count="8">
    <mergeCell ref="A1:P1"/>
    <mergeCell ref="A110:H110"/>
    <mergeCell ref="A2:P2"/>
    <mergeCell ref="A4:P4"/>
    <mergeCell ref="A3:P3"/>
    <mergeCell ref="A5:P5"/>
    <mergeCell ref="A92:B92"/>
    <mergeCell ref="A107:N10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03d98de3570ff24533233ed7ca0f174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fe8413d19d0116970c095018e772e907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D6176F-D4FA-4C56-B63D-B02810D689A0}"/>
</file>

<file path=customXml/itemProps2.xml><?xml version="1.0" encoding="utf-8"?>
<ds:datastoreItem xmlns:ds="http://schemas.openxmlformats.org/officeDocument/2006/customXml" ds:itemID="{428E2FCE-ECA3-4F43-A467-E62B41175EF3}"/>
</file>

<file path=customXml/itemProps3.xml><?xml version="1.0" encoding="utf-8"?>
<ds:datastoreItem xmlns:ds="http://schemas.openxmlformats.org/officeDocument/2006/customXml" ds:itemID="{B0E5F746-0044-4258-8871-DE927DA5CA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2025-12-11T18:27:46Z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