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rpena_inap_gob_do/Documents/Escritorio/DIVISIÓN DE CONTABILIDAD/CARPETA DON ALFONSO/INFORME MENSUAL/"/>
    </mc:Choice>
  </mc:AlternateContent>
  <xr:revisionPtr revIDLastSave="22" documentId="13_ncr:1_{C4E9ED5D-8035-4952-80BF-8D3D90058657}" xr6:coauthVersionLast="47" xr6:coauthVersionMax="47" xr10:uidLastSave="{C7B0D4E4-BCB7-491B-BF86-9FA918AAD76D}"/>
  <bookViews>
    <workbookView xWindow="-120" yWindow="-120" windowWidth="29040" windowHeight="15720" firstSheet="91" activeTab="91" xr2:uid="{00000000-000D-0000-FFFF-FFFF00000000}"/>
  </bookViews>
  <sheets>
    <sheet name="ABRIL 2024 (2)" sheetId="78" r:id="rId1"/>
    <sheet name="AGOSTO 23 (2)" sheetId="69" r:id="rId2"/>
    <sheet name="ABRIL 2018" sheetId="1" r:id="rId3"/>
    <sheet name="MAYO 2018" sheetId="2" r:id="rId4"/>
    <sheet name="JUNIO 2018" sheetId="3" r:id="rId5"/>
    <sheet name="JULIO 2018" sheetId="4" r:id="rId6"/>
    <sheet name="AGOSTO 2018" sheetId="5" r:id="rId7"/>
    <sheet name="SEPT. 2018" sheetId="6" r:id="rId8"/>
    <sheet name="OCTUBRE-2018" sheetId="7" r:id="rId9"/>
    <sheet name="NOV. 2018" sheetId="8" r:id="rId10"/>
    <sheet name="DIC. 2018" sheetId="9" r:id="rId11"/>
    <sheet name="ENERO 2019" sheetId="10" r:id="rId12"/>
    <sheet name="FEB. 2019" sheetId="11" r:id="rId13"/>
    <sheet name="MARZO 2019" sheetId="12" r:id="rId14"/>
    <sheet name="ABRIL 2019" sheetId="13" r:id="rId15"/>
    <sheet name="MAYO 2019" sheetId="14" r:id="rId16"/>
    <sheet name="JUNIO 2019" sheetId="15" r:id="rId17"/>
    <sheet name="JULIO 2019" sheetId="16" r:id="rId18"/>
    <sheet name="AGOSTO 2019" sheetId="17" r:id="rId19"/>
    <sheet name="SEPT. 2019" sheetId="18" r:id="rId20"/>
    <sheet name="OCTUBRE 2019" sheetId="19" r:id="rId21"/>
    <sheet name="NOV. 2019" sheetId="20" r:id="rId22"/>
    <sheet name="DIC. 2019" sheetId="21" r:id="rId23"/>
    <sheet name="Hoja3" sheetId="56" r:id="rId24"/>
    <sheet name="ENERO 2020" sheetId="22" r:id="rId25"/>
    <sheet name="FEBRERO 2020" sheetId="23" r:id="rId26"/>
    <sheet name="Hoja1" sheetId="79" r:id="rId27"/>
    <sheet name="MARZO 2020" sheetId="24" r:id="rId28"/>
    <sheet name="ABRIL 2020" sheetId="25" r:id="rId29"/>
    <sheet name="MAYO 2020" sheetId="26" r:id="rId30"/>
    <sheet name="JUNIO 2020" sheetId="27" r:id="rId31"/>
    <sheet name="JULIO 2020" sheetId="28" r:id="rId32"/>
    <sheet name="AGOSTO 2020" sheetId="29" r:id="rId33"/>
    <sheet name="SEPT.  2020" sheetId="30" r:id="rId34"/>
    <sheet name="OCT. 2020" sheetId="31" r:id="rId35"/>
    <sheet name="NOV. 2020" sheetId="32" r:id="rId36"/>
    <sheet name="DIC. 2020" sheetId="34" r:id="rId37"/>
    <sheet name="ENERO 2021" sheetId="35" r:id="rId38"/>
    <sheet name="FEB. 2021" sheetId="36" r:id="rId39"/>
    <sheet name="MARZ. 2021" sheetId="37" r:id="rId40"/>
    <sheet name="ABRIL 2021" sheetId="38" r:id="rId41"/>
    <sheet name="MAYO 2021" sheetId="39" r:id="rId42"/>
    <sheet name="JUNIO 2021" sheetId="40" r:id="rId43"/>
    <sheet name="JULIO 2021" sheetId="41" r:id="rId44"/>
    <sheet name="AGOST 2021" sheetId="42" r:id="rId45"/>
    <sheet name="SEPT.2021" sheetId="43" r:id="rId46"/>
    <sheet name="OCT. 2021" sheetId="44" r:id="rId47"/>
    <sheet name="NOV. 2021" sheetId="45" r:id="rId48"/>
    <sheet name="DIC. 2021" sheetId="46" r:id="rId49"/>
    <sheet name="ENE. 2022" sheetId="47" r:id="rId50"/>
    <sheet name="Hoja4" sheetId="57" r:id="rId51"/>
    <sheet name="FEB. 2022" sheetId="48" r:id="rId52"/>
    <sheet name="MAR. 2022" sheetId="49" r:id="rId53"/>
    <sheet name="ABRIL 2022" sheetId="50" r:id="rId54"/>
    <sheet name="MAYO 2022" sheetId="51" r:id="rId55"/>
    <sheet name="JUNIO 22" sheetId="52" r:id="rId56"/>
    <sheet name="JULIO 22" sheetId="53" r:id="rId57"/>
    <sheet name="AGOSTO 22" sheetId="54" r:id="rId58"/>
    <sheet name="SEPT. 2022" sheetId="55" r:id="rId59"/>
    <sheet name="OCT. 2022" sheetId="58" r:id="rId60"/>
    <sheet name="NOV. 2022" sheetId="59" r:id="rId61"/>
    <sheet name="DIC-2022" sheetId="60" r:id="rId62"/>
    <sheet name="ENERO 2023" sheetId="61" r:id="rId63"/>
    <sheet name="FEB. 2023" sheetId="62" r:id="rId64"/>
    <sheet name="MARZO 2023" sheetId="63" r:id="rId65"/>
    <sheet name="ABRIL 2023" sheetId="64" r:id="rId66"/>
    <sheet name="MAYO 2023" sheetId="65" r:id="rId67"/>
    <sheet name="JUNIO 2023" sheetId="66" r:id="rId68"/>
    <sheet name="JULIO 2023 " sheetId="67" r:id="rId69"/>
    <sheet name="AGOSTO 23" sheetId="68" r:id="rId70"/>
    <sheet name="SEPT. 2023" sheetId="70" r:id="rId71"/>
    <sheet name="OCT. 2023" sheetId="71" r:id="rId72"/>
    <sheet name="NOV. 2023" sheetId="72" r:id="rId73"/>
    <sheet name="DIC. 2023" sheetId="73" r:id="rId74"/>
    <sheet name="ENERO 24" sheetId="74" r:id="rId75"/>
    <sheet name="FEB. 2024" sheetId="75" r:id="rId76"/>
    <sheet name="MARZO 2024" sheetId="76" r:id="rId77"/>
    <sheet name="ABRIL 2024" sheetId="77" r:id="rId78"/>
    <sheet name="MAYO 2024" sheetId="81" r:id="rId79"/>
    <sheet name="JUNIO 2024" sheetId="82" r:id="rId80"/>
    <sheet name="JULIO 2024" sheetId="83" r:id="rId81"/>
    <sheet name="AGOSTO 24" sheetId="84" r:id="rId82"/>
    <sheet name="SEPT. 24" sheetId="85" state="hidden" r:id="rId83"/>
    <sheet name="OCTUBRE 24" sheetId="86" state="hidden" r:id="rId84"/>
    <sheet name="NOV. 2024" sheetId="87" state="hidden" r:id="rId85"/>
    <sheet name="DIC. 2024" sheetId="88" state="hidden" r:id="rId86"/>
    <sheet name="ENERO 2025" sheetId="89" state="hidden" r:id="rId87"/>
    <sheet name="FEBRERO 2025" sheetId="90" state="hidden" r:id="rId88"/>
    <sheet name="MARZO 2025" sheetId="91" state="hidden" r:id="rId89"/>
    <sheet name="ABRIL 2025" sheetId="92" state="hidden" r:id="rId90"/>
    <sheet name="MAYO 2025" sheetId="93" state="hidden" r:id="rId91"/>
    <sheet name="JUNIO 2025" sheetId="94" r:id="rId9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94" l="1"/>
  <c r="D39" i="94" s="1"/>
  <c r="D29" i="94"/>
  <c r="D19" i="94"/>
  <c r="D30" i="94" s="1"/>
  <c r="D45" i="94" s="1"/>
  <c r="D37" i="93"/>
  <c r="D39" i="93" s="1"/>
  <c r="D29" i="93"/>
  <c r="D19" i="93"/>
  <c r="D46" i="94" l="1"/>
  <c r="D30" i="93"/>
  <c r="D45" i="93" s="1"/>
  <c r="D46" i="93"/>
  <c r="D29" i="92" l="1"/>
  <c r="D37" i="92" l="1"/>
  <c r="D39" i="92" s="1"/>
  <c r="D19" i="92"/>
  <c r="D30" i="92" s="1"/>
  <c r="D45" i="92" s="1"/>
  <c r="D37" i="91"/>
  <c r="D39" i="91" s="1"/>
  <c r="D19" i="91"/>
  <c r="D30" i="91" s="1"/>
  <c r="D45" i="91" s="1"/>
  <c r="D19" i="90"/>
  <c r="D46" i="92" l="1"/>
  <c r="D46" i="91"/>
  <c r="D37" i="90"/>
  <c r="D39" i="90" s="1"/>
  <c r="D30" i="90"/>
  <c r="D45" i="90" s="1"/>
  <c r="D37" i="89"/>
  <c r="D39" i="89" s="1"/>
  <c r="D19" i="89"/>
  <c r="D46" i="90" l="1"/>
  <c r="D30" i="89"/>
  <c r="D45" i="89" s="1"/>
  <c r="D46" i="89" s="1"/>
  <c r="D37" i="88" l="1"/>
  <c r="D39" i="88" s="1"/>
  <c r="D19" i="88"/>
  <c r="D30" i="88" s="1"/>
  <c r="D45" i="88" s="1"/>
  <c r="D39" i="87"/>
  <c r="D37" i="87"/>
  <c r="D19" i="87"/>
  <c r="D30" i="87" s="1"/>
  <c r="D45" i="87" s="1"/>
  <c r="D46" i="87" s="1"/>
  <c r="D37" i="86"/>
  <c r="D39" i="86" s="1"/>
  <c r="D19" i="86"/>
  <c r="D30" i="86" s="1"/>
  <c r="D45" i="86" s="1"/>
  <c r="D37" i="85"/>
  <c r="D39" i="85" s="1"/>
  <c r="D19" i="85"/>
  <c r="D30" i="85" s="1"/>
  <c r="D45" i="85" s="1"/>
  <c r="D37" i="84"/>
  <c r="D39" i="84" s="1"/>
  <c r="D19" i="84"/>
  <c r="D30" i="84" s="1"/>
  <c r="D45" i="84" s="1"/>
  <c r="D37" i="83"/>
  <c r="D39" i="83" s="1"/>
  <c r="D19" i="83"/>
  <c r="D30" i="83" s="1"/>
  <c r="D45" i="83" s="1"/>
  <c r="D37" i="82"/>
  <c r="D39" i="82" s="1"/>
  <c r="D19" i="82"/>
  <c r="D30" i="82" s="1"/>
  <c r="D45" i="82" s="1"/>
  <c r="D37" i="81"/>
  <c r="D39" i="81" s="1"/>
  <c r="D19" i="81"/>
  <c r="D30" i="81" s="1"/>
  <c r="D45" i="81" s="1"/>
  <c r="D37" i="78"/>
  <c r="D39" i="78" s="1"/>
  <c r="D30" i="78"/>
  <c r="D45" i="78" s="1"/>
  <c r="D19" i="78"/>
  <c r="D37" i="77"/>
  <c r="D39" i="77" s="1"/>
  <c r="D19" i="77"/>
  <c r="D30" i="77" s="1"/>
  <c r="D45" i="77" s="1"/>
  <c r="D37" i="76"/>
  <c r="D39" i="76" s="1"/>
  <c r="D19" i="76"/>
  <c r="D30" i="76" s="1"/>
  <c r="D45" i="76" s="1"/>
  <c r="D37" i="75"/>
  <c r="D39" i="75" s="1"/>
  <c r="D19" i="75"/>
  <c r="D30" i="75" s="1"/>
  <c r="D45" i="75" s="1"/>
  <c r="D37" i="74"/>
  <c r="D39" i="74" s="1"/>
  <c r="D19" i="74"/>
  <c r="D30" i="74" s="1"/>
  <c r="D45" i="74" s="1"/>
  <c r="D37" i="73"/>
  <c r="D39" i="73" s="1"/>
  <c r="D19" i="73"/>
  <c r="D30" i="73" s="1"/>
  <c r="D45" i="73" s="1"/>
  <c r="D37" i="72"/>
  <c r="D39" i="72" s="1"/>
  <c r="D19" i="72"/>
  <c r="D30" i="72" s="1"/>
  <c r="D45" i="72" s="1"/>
  <c r="D37" i="71"/>
  <c r="D39" i="71" s="1"/>
  <c r="D19" i="71"/>
  <c r="D30" i="71" s="1"/>
  <c r="D45" i="71" s="1"/>
  <c r="D37" i="70"/>
  <c r="D39" i="70" s="1"/>
  <c r="D19" i="70"/>
  <c r="D30" i="70" s="1"/>
  <c r="D45" i="70" s="1"/>
  <c r="D37" i="69"/>
  <c r="D39" i="69" s="1"/>
  <c r="D46" i="69" s="1"/>
  <c r="D19" i="69"/>
  <c r="D30" i="69" s="1"/>
  <c r="D45" i="69" s="1"/>
  <c r="D37" i="68"/>
  <c r="D39" i="68" s="1"/>
  <c r="D19" i="68"/>
  <c r="D30" i="68" s="1"/>
  <c r="D45" i="68" s="1"/>
  <c r="D37" i="67"/>
  <c r="D39" i="67" s="1"/>
  <c r="D19" i="67"/>
  <c r="D30" i="67" s="1"/>
  <c r="D45" i="67" s="1"/>
  <c r="D30" i="66"/>
  <c r="D45" i="66"/>
  <c r="D29" i="66"/>
  <c r="D37" i="66"/>
  <c r="D39" i="66" s="1"/>
  <c r="D19" i="66"/>
  <c r="D37" i="65"/>
  <c r="D39" i="65" s="1"/>
  <c r="D19" i="65"/>
  <c r="D30" i="65" s="1"/>
  <c r="D45" i="65" s="1"/>
  <c r="D37" i="64"/>
  <c r="D39" i="64" s="1"/>
  <c r="D19" i="64"/>
  <c r="D30" i="64" s="1"/>
  <c r="D45" i="64" s="1"/>
  <c r="D37" i="63"/>
  <c r="D39" i="63" s="1"/>
  <c r="D19" i="63"/>
  <c r="D30" i="63" s="1"/>
  <c r="D45" i="63" s="1"/>
  <c r="D37" i="62"/>
  <c r="D39" i="62" s="1"/>
  <c r="D19" i="62"/>
  <c r="D30" i="62" s="1"/>
  <c r="D45" i="62" s="1"/>
  <c r="D37" i="61"/>
  <c r="D39" i="61" s="1"/>
  <c r="D19" i="61"/>
  <c r="D30" i="61" s="1"/>
  <c r="D45" i="61" s="1"/>
  <c r="D39" i="60"/>
  <c r="D41" i="60" s="1"/>
  <c r="D21" i="60"/>
  <c r="D32" i="60" s="1"/>
  <c r="D47" i="60" s="1"/>
  <c r="D39" i="59"/>
  <c r="D41" i="59" s="1"/>
  <c r="D21" i="59"/>
  <c r="D32" i="59" s="1"/>
  <c r="D47" i="59" s="1"/>
  <c r="D39" i="58"/>
  <c r="D41" i="58" s="1"/>
  <c r="D21" i="58"/>
  <c r="D32" i="58" s="1"/>
  <c r="D47" i="58" s="1"/>
  <c r="D39" i="55"/>
  <c r="D41" i="55" s="1"/>
  <c r="D21" i="55"/>
  <c r="D32" i="55" s="1"/>
  <c r="D47" i="55" s="1"/>
  <c r="D47" i="54"/>
  <c r="D41" i="54"/>
  <c r="D48" i="54" s="1"/>
  <c r="D39" i="54"/>
  <c r="D32" i="54"/>
  <c r="D21" i="54"/>
  <c r="D39" i="53"/>
  <c r="D41" i="53" s="1"/>
  <c r="D21" i="53"/>
  <c r="D32" i="53" s="1"/>
  <c r="D47" i="53" s="1"/>
  <c r="D39" i="52"/>
  <c r="D41" i="52" s="1"/>
  <c r="D31" i="52"/>
  <c r="D21" i="52"/>
  <c r="D32" i="52" s="1"/>
  <c r="D47" i="52" s="1"/>
  <c r="D31" i="51"/>
  <c r="D39" i="51"/>
  <c r="D41" i="51" s="1"/>
  <c r="D21" i="51"/>
  <c r="D32" i="51" s="1"/>
  <c r="D47" i="51" s="1"/>
  <c r="D39" i="50"/>
  <c r="D41" i="50" s="1"/>
  <c r="D21" i="50"/>
  <c r="D32" i="50" s="1"/>
  <c r="D47" i="50" s="1"/>
  <c r="D26" i="49"/>
  <c r="D39" i="49"/>
  <c r="D41" i="49" s="1"/>
  <c r="D21" i="49"/>
  <c r="D32" i="49" s="1"/>
  <c r="D47" i="49" s="1"/>
  <c r="D39" i="48"/>
  <c r="D41" i="48" s="1"/>
  <c r="D21" i="48"/>
  <c r="D32" i="48" s="1"/>
  <c r="D47" i="48" s="1"/>
  <c r="D39" i="47"/>
  <c r="D41" i="47" s="1"/>
  <c r="D21" i="47"/>
  <c r="D32" i="47" s="1"/>
  <c r="D47" i="47" s="1"/>
  <c r="D37" i="46"/>
  <c r="D39" i="46" s="1"/>
  <c r="D19" i="46"/>
  <c r="D30" i="46" s="1"/>
  <c r="D45" i="46" s="1"/>
  <c r="D37" i="45"/>
  <c r="D39" i="45" s="1"/>
  <c r="D19" i="45"/>
  <c r="D30" i="45" s="1"/>
  <c r="D45" i="45" s="1"/>
  <c r="D37" i="44"/>
  <c r="D39" i="44" s="1"/>
  <c r="D19" i="44"/>
  <c r="D30" i="44" s="1"/>
  <c r="D45" i="44" s="1"/>
  <c r="D37" i="43"/>
  <c r="D39" i="43" s="1"/>
  <c r="D19" i="43"/>
  <c r="D30" i="43" s="1"/>
  <c r="D45" i="43" s="1"/>
  <c r="D37" i="42"/>
  <c r="D39" i="42" s="1"/>
  <c r="D19" i="42"/>
  <c r="D30" i="42" s="1"/>
  <c r="D45" i="42" s="1"/>
  <c r="D37" i="41"/>
  <c r="D39" i="41" s="1"/>
  <c r="D19" i="41"/>
  <c r="D30" i="41" s="1"/>
  <c r="D45" i="41" s="1"/>
  <c r="D37" i="40"/>
  <c r="D39" i="40" s="1"/>
  <c r="D19" i="40"/>
  <c r="D30" i="40" s="1"/>
  <c r="D45" i="40" s="1"/>
  <c r="D37" i="39"/>
  <c r="D39" i="39" s="1"/>
  <c r="D19" i="39"/>
  <c r="D30" i="39" s="1"/>
  <c r="D45" i="39" s="1"/>
  <c r="D37" i="38"/>
  <c r="D39" i="38" s="1"/>
  <c r="D19" i="38"/>
  <c r="D30" i="38" s="1"/>
  <c r="D45" i="38" s="1"/>
  <c r="D37" i="37"/>
  <c r="D39" i="37" s="1"/>
  <c r="D30" i="37"/>
  <c r="D45" i="37" s="1"/>
  <c r="D19" i="37"/>
  <c r="D37" i="36"/>
  <c r="D39" i="36" s="1"/>
  <c r="D19" i="36"/>
  <c r="D30" i="36" s="1"/>
  <c r="D45" i="36" s="1"/>
  <c r="D36" i="35"/>
  <c r="D38" i="35" s="1"/>
  <c r="D18" i="35"/>
  <c r="D29" i="35" s="1"/>
  <c r="D44" i="35" s="1"/>
  <c r="D36" i="34"/>
  <c r="D38" i="34" s="1"/>
  <c r="D18" i="34"/>
  <c r="D29" i="34" s="1"/>
  <c r="D44" i="34" s="1"/>
  <c r="D46" i="88" l="1"/>
  <c r="D46" i="86"/>
  <c r="D46" i="85"/>
  <c r="D46" i="84"/>
  <c r="D46" i="83"/>
  <c r="D46" i="82"/>
  <c r="D46" i="81"/>
  <c r="D46" i="78"/>
  <c r="D46" i="77"/>
  <c r="D46" i="76"/>
  <c r="D46" i="75"/>
  <c r="D46" i="74"/>
  <c r="D46" i="73"/>
  <c r="D46" i="72"/>
  <c r="D46" i="71"/>
  <c r="D46" i="70"/>
  <c r="D46" i="68"/>
  <c r="D46" i="67"/>
  <c r="D46" i="66"/>
  <c r="D46" i="65"/>
  <c r="D46" i="64"/>
  <c r="D46" i="63"/>
  <c r="D46" i="62"/>
  <c r="D46" i="61"/>
  <c r="D48" i="60"/>
  <c r="D48" i="59"/>
  <c r="D48" i="58"/>
  <c r="D48" i="55"/>
  <c r="D48" i="53"/>
  <c r="D48" i="52"/>
  <c r="D48" i="51"/>
  <c r="D48" i="50"/>
  <c r="D48" i="49"/>
  <c r="D48" i="48"/>
  <c r="D48" i="47"/>
  <c r="D46" i="46"/>
  <c r="D46" i="45"/>
  <c r="D46" i="44"/>
  <c r="D46" i="43"/>
  <c r="D46" i="42"/>
  <c r="D46" i="41"/>
  <c r="D46" i="40"/>
  <c r="D46" i="39"/>
  <c r="D46" i="38"/>
  <c r="D46" i="37"/>
  <c r="D46" i="36"/>
  <c r="D45" i="35"/>
  <c r="D45" i="34"/>
  <c r="D36" i="32"/>
  <c r="D38" i="32" s="1"/>
  <c r="D18" i="32"/>
  <c r="D29" i="32" s="1"/>
  <c r="D44" i="32" s="1"/>
  <c r="D45" i="32" l="1"/>
  <c r="D36" i="31"/>
  <c r="D38" i="31" s="1"/>
  <c r="D18" i="31"/>
  <c r="D29" i="31" s="1"/>
  <c r="D44" i="31" s="1"/>
  <c r="D45" i="31" l="1"/>
  <c r="D36" i="30"/>
  <c r="D38" i="30" s="1"/>
  <c r="D28" i="30"/>
  <c r="D18" i="30"/>
  <c r="D29" i="30" l="1"/>
  <c r="D44" i="30" s="1"/>
  <c r="D45" i="30" s="1"/>
  <c r="D36" i="29"/>
  <c r="D38" i="29" s="1"/>
  <c r="D28" i="29"/>
  <c r="D18" i="29"/>
  <c r="D29" i="29" s="1"/>
  <c r="D44" i="29" s="1"/>
  <c r="D45" i="29" l="1"/>
  <c r="D24" i="28"/>
  <c r="D28" i="28" s="1"/>
  <c r="D36" i="28" l="1"/>
  <c r="D38" i="28" s="1"/>
  <c r="D18" i="28"/>
  <c r="D29" i="28" s="1"/>
  <c r="D44" i="28" s="1"/>
  <c r="D45" i="28" l="1"/>
  <c r="D36" i="27"/>
  <c r="D38" i="27" s="1"/>
  <c r="D24" i="27"/>
  <c r="D18" i="27"/>
  <c r="D29" i="27" s="1"/>
  <c r="D44" i="27" s="1"/>
  <c r="D45" i="27" l="1"/>
  <c r="D24" i="26"/>
  <c r="D36" i="26" l="1"/>
  <c r="D38" i="26" s="1"/>
  <c r="D18" i="26"/>
  <c r="D29" i="26" s="1"/>
  <c r="D44" i="26" s="1"/>
  <c r="D45" i="26" l="1"/>
  <c r="D24" i="24"/>
  <c r="D24" i="25"/>
  <c r="D36" i="25" l="1"/>
  <c r="D38" i="25" s="1"/>
  <c r="D18" i="25"/>
  <c r="D29" i="25" s="1"/>
  <c r="D44" i="25" s="1"/>
  <c r="D36" i="24"/>
  <c r="D38" i="24" s="1"/>
  <c r="D18" i="24"/>
  <c r="D29" i="24" s="1"/>
  <c r="D44" i="24" s="1"/>
  <c r="D45" i="25" l="1"/>
  <c r="D45" i="24"/>
  <c r="D24" i="23"/>
  <c r="D38" i="23" l="1"/>
  <c r="D36" i="23"/>
  <c r="D18" i="23"/>
  <c r="D29" i="23" s="1"/>
  <c r="D44" i="23" s="1"/>
  <c r="D45" i="23" l="1"/>
  <c r="D36" i="22"/>
  <c r="D38" i="22" s="1"/>
  <c r="D18" i="22"/>
  <c r="D29" i="22" s="1"/>
  <c r="D44" i="22" s="1"/>
  <c r="D45" i="22" l="1"/>
  <c r="D36" i="21"/>
  <c r="D38" i="21" s="1"/>
  <c r="D28" i="21"/>
  <c r="D18" i="21"/>
  <c r="D29" i="21" l="1"/>
  <c r="D44" i="21" s="1"/>
  <c r="D45" i="21" s="1"/>
  <c r="D36" i="20"/>
  <c r="D38" i="20" s="1"/>
  <c r="D28" i="20"/>
  <c r="D18" i="20"/>
  <c r="D29" i="20" l="1"/>
  <c r="D44" i="20" s="1"/>
  <c r="D45" i="20" s="1"/>
  <c r="D36" i="19"/>
  <c r="D38" i="19" s="1"/>
  <c r="D28" i="19"/>
  <c r="D18" i="19"/>
  <c r="D29" i="19" l="1"/>
  <c r="D44" i="19" s="1"/>
  <c r="D45" i="19" s="1"/>
  <c r="D36" i="18"/>
  <c r="D38" i="18" s="1"/>
  <c r="D28" i="18"/>
  <c r="D18" i="18"/>
  <c r="D29" i="18" l="1"/>
  <c r="D44" i="18" s="1"/>
  <c r="D45" i="18" s="1"/>
  <c r="D36" i="17"/>
  <c r="D38" i="17" s="1"/>
  <c r="D28" i="17"/>
  <c r="D18" i="17"/>
  <c r="D29" i="17" l="1"/>
  <c r="D44" i="17" s="1"/>
  <c r="D45" i="17" s="1"/>
  <c r="D36" i="16"/>
  <c r="D38" i="16" s="1"/>
  <c r="D28" i="16"/>
  <c r="D18" i="16"/>
  <c r="D29" i="16" l="1"/>
  <c r="D44" i="16" s="1"/>
  <c r="D45" i="16" s="1"/>
  <c r="D36" i="15"/>
  <c r="D38" i="15" s="1"/>
  <c r="D28" i="15"/>
  <c r="D18" i="15"/>
  <c r="D29" i="15" l="1"/>
  <c r="D44" i="15" s="1"/>
  <c r="D45" i="15" s="1"/>
  <c r="D35" i="14"/>
  <c r="D37" i="14" s="1"/>
  <c r="D27" i="14"/>
  <c r="D17" i="14"/>
  <c r="D28" i="14" l="1"/>
  <c r="D43" i="14" s="1"/>
  <c r="D44" i="14" s="1"/>
  <c r="D35" i="13"/>
  <c r="D37" i="13" s="1"/>
  <c r="D27" i="13"/>
  <c r="D17" i="13"/>
  <c r="D28" i="13" l="1"/>
  <c r="D43" i="13" s="1"/>
  <c r="D44" i="13"/>
  <c r="D35" i="12"/>
  <c r="D37" i="12" s="1"/>
  <c r="D27" i="12"/>
  <c r="D17" i="12"/>
  <c r="D28" i="12" l="1"/>
  <c r="D43" i="12" s="1"/>
  <c r="D44" i="12" s="1"/>
  <c r="D35" i="11"/>
  <c r="D37" i="11" s="1"/>
  <c r="D27" i="11"/>
  <c r="D17" i="11"/>
  <c r="D28" i="11" l="1"/>
  <c r="D43" i="11" s="1"/>
  <c r="D44" i="11" s="1"/>
  <c r="D35" i="10"/>
  <c r="D37" i="10" s="1"/>
  <c r="D27" i="10"/>
  <c r="D17" i="10"/>
  <c r="D28" i="10" l="1"/>
  <c r="D43" i="10" s="1"/>
  <c r="D44" i="10" s="1"/>
  <c r="D35" i="9"/>
  <c r="D37" i="9" s="1"/>
  <c r="D27" i="9"/>
  <c r="D17" i="9"/>
  <c r="D28" i="9" l="1"/>
  <c r="D43" i="9" s="1"/>
  <c r="D44" i="9"/>
  <c r="D35" i="8"/>
  <c r="D37" i="8" s="1"/>
  <c r="D27" i="8"/>
  <c r="D17" i="8"/>
  <c r="D28" i="8" s="1"/>
  <c r="D43" i="8" s="1"/>
  <c r="D44" i="8" l="1"/>
  <c r="D35" i="7"/>
  <c r="D37" i="7" s="1"/>
  <c r="D27" i="7"/>
  <c r="D17" i="7"/>
  <c r="D28" i="7" l="1"/>
  <c r="D43" i="7" s="1"/>
  <c r="D44" i="7" s="1"/>
  <c r="D35" i="6"/>
  <c r="D37" i="6" s="1"/>
  <c r="D27" i="6"/>
  <c r="D17" i="6"/>
  <c r="D28" i="6" l="1"/>
  <c r="D43" i="6" s="1"/>
  <c r="D44" i="6" s="1"/>
  <c r="D35" i="5"/>
  <c r="D37" i="5" s="1"/>
  <c r="D27" i="5"/>
  <c r="D17" i="5"/>
  <c r="D28" i="5" l="1"/>
  <c r="D43" i="5" s="1"/>
  <c r="D44" i="5" s="1"/>
  <c r="D35" i="4"/>
  <c r="D37" i="4" s="1"/>
  <c r="D27" i="4"/>
  <c r="D17" i="4"/>
  <c r="D28" i="4" l="1"/>
  <c r="D43" i="4" s="1"/>
  <c r="D44" i="4" s="1"/>
  <c r="D35" i="3"/>
  <c r="D37" i="3" s="1"/>
  <c r="D27" i="3"/>
  <c r="D17" i="3"/>
  <c r="D28" i="3" l="1"/>
  <c r="D43" i="3" s="1"/>
  <c r="D44" i="3" s="1"/>
  <c r="D35" i="2"/>
  <c r="D37" i="2" s="1"/>
  <c r="D27" i="2"/>
  <c r="D17" i="2"/>
  <c r="D28" i="2" l="1"/>
  <c r="D43" i="2" s="1"/>
  <c r="D44" i="2" s="1"/>
  <c r="D35" i="1"/>
  <c r="D37" i="1" s="1"/>
  <c r="D27" i="1"/>
  <c r="D17" i="1"/>
  <c r="D28" i="1" l="1"/>
  <c r="D43" i="1" l="1"/>
  <c r="D44" i="1" s="1"/>
</calcChain>
</file>

<file path=xl/sharedStrings.xml><?xml version="1.0" encoding="utf-8"?>
<sst xmlns="http://schemas.openxmlformats.org/spreadsheetml/2006/main" count="3726" uniqueCount="155">
  <si>
    <t>ACTIVOS</t>
  </si>
  <si>
    <t>DISPONIBILIDADES EN CAJA Y BANCOS</t>
  </si>
  <si>
    <t>CUENTAS Y DOCUMENTOS POR COBRAR A CORTO PLAZO</t>
  </si>
  <si>
    <t>INVENTARIOS  DE BIENES DE CONSUMO</t>
  </si>
  <si>
    <t>TOTAL ACTIVOS CORRIENTES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</si>
  <si>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</si>
  <si>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</si>
  <si>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</si>
  <si>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</si>
  <si>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</si>
  <si>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</si>
  <si>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</si>
  <si>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</si>
  <si>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</si>
  <si>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</si>
  <si>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</si>
  <si>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</si>
  <si>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</si>
  <si>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</si>
  <si>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</si>
  <si>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</si>
  <si>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</si>
  <si>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</si>
  <si>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</si>
  <si>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</si>
  <si>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</si>
  <si>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                               INSTITUTO NACIONAL DE ADMINISTRACION PUBLICA </t>
  </si>
  <si>
    <t xml:space="preserve">                                “Año del Fomento de las Exportaciones”</t>
  </si>
  <si>
    <t xml:space="preserve">                            Balance General</t>
  </si>
  <si>
    <t xml:space="preserve">                                        ( VALORES EN RD$)</t>
  </si>
  <si>
    <t xml:space="preserve">                           Al  30 de   abril   del 2018</t>
  </si>
  <si>
    <t xml:space="preserve">                                             </t>
  </si>
  <si>
    <t xml:space="preserve">                                                                                                   </t>
  </si>
  <si>
    <t>ACTIVOS CORRIENTES:</t>
  </si>
  <si>
    <t>ACTIVOS NO CORRIENTES:</t>
  </si>
  <si>
    <t>PASIVOS CORRIENTES:</t>
  </si>
  <si>
    <t>PATRIMONIO:</t>
  </si>
  <si>
    <t xml:space="preserve">                           Al  31 de  Mayo del 2018</t>
  </si>
  <si>
    <t xml:space="preserve">                           Al  30 de Junio del 2018</t>
  </si>
  <si>
    <t xml:space="preserve">                           Al  31 de Julio del 2018</t>
  </si>
  <si>
    <t xml:space="preserve">                           Al  31 de Agosto del 2018</t>
  </si>
  <si>
    <t xml:space="preserve">                                    ( VALORES EN RD$)</t>
  </si>
  <si>
    <t xml:space="preserve">                       Al  30 de Septiembre del 2018</t>
  </si>
  <si>
    <t xml:space="preserve">                       Al  31 de Octubre del 2018</t>
  </si>
  <si>
    <t xml:space="preserve">                       Al  30 de Noviembre del 2018</t>
  </si>
  <si>
    <t xml:space="preserve">                       Al  31 de diciembre del 2018</t>
  </si>
  <si>
    <t>Enc. Division Contabilidad</t>
  </si>
  <si>
    <t>Directora General</t>
  </si>
  <si>
    <t>Enc. Administrativa-Financiera</t>
  </si>
  <si>
    <t xml:space="preserve">                       Al  31 de enero del 2019</t>
  </si>
  <si>
    <t xml:space="preserve">                       Al  28 de febrero del 2019</t>
  </si>
  <si>
    <t xml:space="preserve">                                “Año de la Innovacion y la Competitividad”</t>
  </si>
  <si>
    <t xml:space="preserve">                       Al  31 de Marzo del 2019</t>
  </si>
  <si>
    <t xml:space="preserve">                       Al  30 de Abril del 2019</t>
  </si>
  <si>
    <t>Lic. Alfonso Perez</t>
  </si>
  <si>
    <t>Lic. Catalina Feliz Terrero</t>
  </si>
  <si>
    <t>Dra. Celenia Vidal</t>
  </si>
  <si>
    <t xml:space="preserve">                       Al  31 de mayo del 2019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</si>
  <si>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</si>
  <si>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</si>
  <si>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Al  30 de Junio del 2019</t>
  </si>
  <si>
    <t xml:space="preserve">                                                                                                       ( VALORES EN RD$)</t>
  </si>
  <si>
    <t xml:space="preserve">                                                                              Al  31 de Julio del 2019</t>
  </si>
  <si>
    <t xml:space="preserve">                                                                              Al  31 de Agosto del 2019</t>
  </si>
  <si>
    <t xml:space="preserve">                                                                              Al  30 de Septiembre del 2019</t>
  </si>
  <si>
    <t xml:space="preserve">                                                                              Al  31 de Octubre del 2019</t>
  </si>
  <si>
    <t xml:space="preserve">                                                                              Al  30 de noviembre del 2019</t>
  </si>
  <si>
    <t xml:space="preserve">                                                                              Al  31 de diciembre del 2019</t>
  </si>
  <si>
    <t xml:space="preserve">                                                                              Al  31 de enero del 2020</t>
  </si>
  <si>
    <t xml:space="preserve">                                                                              Al  29 de febrero del 2020</t>
  </si>
  <si>
    <t xml:space="preserve">                                                                              Al  31 de marzo del 2020</t>
  </si>
  <si>
    <t xml:space="preserve">                                                                              Al  30 de abril del 2020</t>
  </si>
  <si>
    <t xml:space="preserve">                                                                              Al  31 de Mayo del 2020</t>
  </si>
  <si>
    <t xml:space="preserve">                                                                              Al  30 de Junio del 2020</t>
  </si>
  <si>
    <t xml:space="preserve">                                                                              Al  31 de Julio del 2020</t>
  </si>
  <si>
    <t>Director General</t>
  </si>
  <si>
    <t xml:space="preserve">                                                                              Al  31 de Agosto del 2020</t>
  </si>
  <si>
    <t>Lic Cristian Sánchez</t>
  </si>
  <si>
    <t xml:space="preserve"> Alfonso Perez</t>
  </si>
  <si>
    <t xml:space="preserve"> Catalina Feliz Terrero</t>
  </si>
  <si>
    <t xml:space="preserve"> Cristian Sánchez Reyes</t>
  </si>
  <si>
    <t xml:space="preserve">                                                                           Al  30 de Septiembre del 2020</t>
  </si>
  <si>
    <t xml:space="preserve">                                                                           Al  31 de Octubre del 2020</t>
  </si>
  <si>
    <t xml:space="preserve">                                                                           Al  30 de Noviembre del 2020</t>
  </si>
  <si>
    <t xml:space="preserve">                                                                           Al  31 de Diciembre del 2020</t>
  </si>
  <si>
    <t xml:space="preserve">                                                                           Al  31 de Enero del 2021</t>
  </si>
  <si>
    <t>DISPONIBILIDAD EN CUENTA C.U.T. TESORERIA NACIONAL</t>
  </si>
  <si>
    <t xml:space="preserve">                                                                           Al  28 de Febrero del 2021</t>
  </si>
  <si>
    <t xml:space="preserve">                                                                           Al  31 de Marzo del 2021</t>
  </si>
  <si>
    <t xml:space="preserve">                                                                           Al  30 de Abril del 2021</t>
  </si>
  <si>
    <t xml:space="preserve">                                                                           Al  31 de Mayo del 2021</t>
  </si>
  <si>
    <t xml:space="preserve">                                                                           Al  30 de Junio del 2021</t>
  </si>
  <si>
    <t xml:space="preserve">                                                                           Al  31 de Julio del 2021</t>
  </si>
  <si>
    <t xml:space="preserve">                                                                           Al  31 de Agosto del 2021</t>
  </si>
  <si>
    <t xml:space="preserve">                                                                           Al  30 de Septiembre del 2021</t>
  </si>
  <si>
    <t xml:space="preserve">                                                                           Al  31 de Octubre del 2021</t>
  </si>
  <si>
    <t xml:space="preserve">                                                                           Al  30 de Noviembre del 2021</t>
  </si>
  <si>
    <t xml:space="preserve">                                                                           Al  31 de Diciembre del 2021</t>
  </si>
  <si>
    <t xml:space="preserve">                                                                           Al  31 de Enero del 2022</t>
  </si>
  <si>
    <t xml:space="preserve">                                                                           Al  28 de febrero del 2022</t>
  </si>
  <si>
    <t xml:space="preserve">                                                                           Al  31 de Marzo del 2022</t>
  </si>
  <si>
    <t>DISPONIBILIDADES EN CAJA Y BANCO</t>
  </si>
  <si>
    <t xml:space="preserve">                                                                             Al  30 de Abril del 2022</t>
  </si>
  <si>
    <t xml:space="preserve">                                                                               ( VALORES EN RD$)</t>
  </si>
  <si>
    <t xml:space="preserve">                                                                             Al  31 de Mayo del 2022</t>
  </si>
  <si>
    <t xml:space="preserve">                                                                             Al  30 de Junio del 2022</t>
  </si>
  <si>
    <t xml:space="preserve">                                                                             Al  31 de Julio del 2022</t>
  </si>
  <si>
    <t xml:space="preserve">                                                                             Al  31 de Agosto del 2022</t>
  </si>
  <si>
    <t xml:space="preserve">                                                                             Al  30 de Septiembre  del 2022</t>
  </si>
  <si>
    <t xml:space="preserve">                                                                             Al  31 de Octubre  del 2022</t>
  </si>
  <si>
    <t xml:space="preserve">                                                                             Al  30 de Noviembre  del 2022</t>
  </si>
  <si>
    <t xml:space="preserve">                                                                             Al  31 de Diciembre  del 2022</t>
  </si>
  <si>
    <t xml:space="preserve">                                                                                  ( VALORES EN RD$)</t>
  </si>
  <si>
    <t>AL 31 DE ENERO DEL 2023</t>
  </si>
  <si>
    <t>AL 28 DE FEBRERO DEL 2023</t>
  </si>
  <si>
    <t>AL 31 DE MARZO DEL 2023</t>
  </si>
  <si>
    <t>VALORES EN RD$</t>
  </si>
  <si>
    <t>AL 30 DE ABRIL DEL 2023</t>
  </si>
  <si>
    <t>AL 31 DE MAYO DEL 2023</t>
  </si>
  <si>
    <t>AL 30 DE JUNIO DEL 2023</t>
  </si>
  <si>
    <t>AL 31 DE JULIO DEL 2023</t>
  </si>
  <si>
    <t>AL 31 DE AGOSTO DEL 2023</t>
  </si>
  <si>
    <t>AL 30 DE SEPTIEMBRE DEL 2023</t>
  </si>
  <si>
    <t>AL 31 DE OCTUBRE DEL 2023</t>
  </si>
  <si>
    <t>AL 30 DE NOVIEMBRE DEL 2023</t>
  </si>
  <si>
    <t>AL 31 DE DICIEMBRE DEL 2023</t>
  </si>
  <si>
    <t>AL 31 DE ENERO DEL 2024</t>
  </si>
  <si>
    <t>p</t>
  </si>
  <si>
    <t>AL 29 DE FEBRERO DEL 2024</t>
  </si>
  <si>
    <t>AL 31 DE MARZO DEL 2024</t>
  </si>
  <si>
    <t>AL 30 DE ABRIL DEL 2024</t>
  </si>
  <si>
    <t>AL 31 DE MAYO DEL 2024</t>
  </si>
  <si>
    <t>AL 30 DE JUNIO DEL 2024</t>
  </si>
  <si>
    <t>AL 31 DE JULIO DEL 2024</t>
  </si>
  <si>
    <t>AL 31 DE AGOSTO DEL 2024</t>
  </si>
  <si>
    <t xml:space="preserve">   </t>
  </si>
  <si>
    <t xml:space="preserve"> </t>
  </si>
  <si>
    <t>Alfonso Perez</t>
  </si>
  <si>
    <t>AL 30 DE SEPTIEMBRE DEL 2024</t>
  </si>
  <si>
    <t xml:space="preserve">                                     Alfonso Perez</t>
  </si>
  <si>
    <t xml:space="preserve">                          Enc. Division Contabilidad</t>
  </si>
  <si>
    <t>AL 31 DE OCTUBRE DEL 2024</t>
  </si>
  <si>
    <t xml:space="preserve"> Gregorio Montero</t>
  </si>
  <si>
    <t>AL 30 DE NOVIEMBRE DEL 2024</t>
  </si>
  <si>
    <t>AL 31 DE DICIEMBRE DEL 2024</t>
  </si>
  <si>
    <t>DISPONIBILIDAD EN BANCO ( Cta. Operativa )</t>
  </si>
  <si>
    <t>Rhina Peña Bello</t>
  </si>
  <si>
    <t xml:space="preserve">                          Enc. Interina Division Contabilidad</t>
  </si>
  <si>
    <t>AL 31 DE ENERO DEL 2025</t>
  </si>
  <si>
    <t>AL 28 DE FEBRERO DEL 2025</t>
  </si>
  <si>
    <t>Enc. Depto. Administrativo Financiero</t>
  </si>
  <si>
    <t>AL 31 DE MARZO DEL 2025</t>
  </si>
  <si>
    <t>AL 30 DE ABRIL DEL 2025</t>
  </si>
  <si>
    <t>AL 31 DE MAYO DEL 2025</t>
  </si>
  <si>
    <t>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</si>
</sst>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8"/>
      <color theme="1"/>
      <name val="Segoe UI"/>
      <family val="2"/>
    </font>
    <font>
      <b/>
      <u/>
      <sz val="13"/>
      <name val="Arial"/>
      <family val="2"/>
    </font>
    <font>
      <b/>
      <sz val="13"/>
      <color rgb="FFFF0000"/>
      <name val="Arial"/>
      <family val="2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name val="Arial"/>
      <family val="2"/>
    </font>
    <font>
      <b/>
      <u/>
      <sz val="16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4"/>
      <color theme="1"/>
      <name val="Segoe UI"/>
      <family val="2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1" applyFont="1" applyFill="1" applyBorder="1" applyAlignment="1">
      <alignment horizontal="center" vertical="center"/>
    </xf>
    <xf numFmtId="164" fontId="7" fillId="2" borderId="0" xfId="1" applyFont="1" applyFill="1" applyBorder="1" applyAlignment="1">
      <alignment vertical="center" wrapText="1"/>
    </xf>
    <xf numFmtId="164" fontId="7" fillId="3" borderId="0" xfId="0" applyNumberFormat="1" applyFont="1" applyFill="1" applyAlignment="1">
      <alignment vertical="center" wrapText="1"/>
    </xf>
    <xf numFmtId="164" fontId="8" fillId="2" borderId="1" xfId="1" applyFont="1" applyFill="1" applyBorder="1" applyAlignment="1">
      <alignment vertical="center" wrapText="1"/>
    </xf>
    <xf numFmtId="164" fontId="8" fillId="2" borderId="0" xfId="1" applyFont="1" applyFill="1" applyBorder="1" applyAlignment="1">
      <alignment vertical="center" wrapText="1"/>
    </xf>
    <xf numFmtId="164" fontId="8" fillId="2" borderId="0" xfId="1" applyFont="1" applyFill="1" applyBorder="1" applyAlignment="1">
      <alignment vertical="center"/>
    </xf>
    <xf numFmtId="164" fontId="7" fillId="2" borderId="0" xfId="1" applyFont="1" applyFill="1" applyBorder="1" applyAlignment="1">
      <alignment vertical="center"/>
    </xf>
    <xf numFmtId="164" fontId="8" fillId="2" borderId="2" xfId="1" applyFont="1" applyFill="1" applyBorder="1" applyAlignment="1">
      <alignment vertical="center" wrapText="1"/>
    </xf>
    <xf numFmtId="164" fontId="8" fillId="2" borderId="3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164" fontId="8" fillId="2" borderId="3" xfId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164" fontId="14" fillId="2" borderId="0" xfId="1" applyFont="1" applyFill="1" applyBorder="1" applyAlignment="1">
      <alignment vertical="center" wrapText="1"/>
    </xf>
    <xf numFmtId="164" fontId="14" fillId="3" borderId="0" xfId="0" applyNumberFormat="1" applyFont="1" applyFill="1" applyAlignment="1">
      <alignment vertical="center" wrapText="1"/>
    </xf>
    <xf numFmtId="0" fontId="15" fillId="0" borderId="0" xfId="0" applyFont="1" applyAlignment="1">
      <alignment horizontal="center"/>
    </xf>
    <xf numFmtId="0" fontId="9" fillId="2" borderId="0" xfId="0" applyFont="1" applyFill="1" applyAlignment="1">
      <alignment vertical="center"/>
    </xf>
    <xf numFmtId="0" fontId="16" fillId="0" borderId="0" xfId="0" applyFont="1"/>
    <xf numFmtId="0" fontId="17" fillId="3" borderId="0" xfId="0" applyFont="1" applyFill="1"/>
    <xf numFmtId="0" fontId="17" fillId="0" borderId="0" xfId="0" applyFont="1"/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164" fontId="18" fillId="2" borderId="0" xfId="1" applyFont="1" applyFill="1" applyBorder="1" applyAlignment="1">
      <alignment horizontal="center" vertical="center"/>
    </xf>
    <xf numFmtId="164" fontId="18" fillId="2" borderId="0" xfId="1" applyFont="1" applyFill="1" applyBorder="1" applyAlignment="1">
      <alignment vertical="center" wrapText="1"/>
    </xf>
    <xf numFmtId="164" fontId="20" fillId="3" borderId="0" xfId="0" applyNumberFormat="1" applyFont="1" applyFill="1" applyAlignment="1">
      <alignment vertical="center" wrapText="1"/>
    </xf>
    <xf numFmtId="164" fontId="9" fillId="2" borderId="1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vertical="center"/>
    </xf>
    <xf numFmtId="164" fontId="18" fillId="2" borderId="0" xfId="1" applyFont="1" applyFill="1" applyBorder="1" applyAlignment="1">
      <alignment vertical="center"/>
    </xf>
    <xf numFmtId="164" fontId="9" fillId="2" borderId="2" xfId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164" fontId="18" fillId="2" borderId="1" xfId="1" applyFont="1" applyFill="1" applyBorder="1" applyAlignment="1">
      <alignment vertical="center" wrapText="1"/>
    </xf>
    <xf numFmtId="164" fontId="9" fillId="2" borderId="3" xfId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5" fillId="3" borderId="0" xfId="0" applyFont="1" applyFill="1"/>
    <xf numFmtId="0" fontId="25" fillId="0" borderId="0" xfId="0" applyFont="1"/>
    <xf numFmtId="0" fontId="26" fillId="0" borderId="0" xfId="0" applyFont="1"/>
    <xf numFmtId="164" fontId="13" fillId="0" borderId="0" xfId="0" applyNumberFormat="1" applyFont="1"/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8" fillId="0" borderId="0" xfId="0" applyFont="1"/>
    <xf numFmtId="0" fontId="27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164" fontId="31" fillId="2" borderId="0" xfId="1" applyFont="1" applyFill="1" applyBorder="1" applyAlignment="1">
      <alignment horizontal="center" vertical="center"/>
    </xf>
    <xf numFmtId="164" fontId="31" fillId="2" borderId="0" xfId="1" applyFont="1" applyFill="1" applyBorder="1" applyAlignment="1">
      <alignment vertical="center" wrapText="1"/>
    </xf>
    <xf numFmtId="164" fontId="32" fillId="3" borderId="0" xfId="0" applyNumberFormat="1" applyFont="1" applyFill="1" applyAlignment="1">
      <alignment vertical="center" wrapText="1"/>
    </xf>
    <xf numFmtId="164" fontId="27" fillId="2" borderId="1" xfId="1" applyFont="1" applyFill="1" applyBorder="1" applyAlignment="1">
      <alignment vertical="center" wrapText="1"/>
    </xf>
    <xf numFmtId="164" fontId="27" fillId="2" borderId="0" xfId="1" applyFont="1" applyFill="1" applyBorder="1" applyAlignment="1">
      <alignment vertical="center" wrapText="1"/>
    </xf>
    <xf numFmtId="164" fontId="27" fillId="2" borderId="0" xfId="1" applyFont="1" applyFill="1" applyBorder="1" applyAlignment="1">
      <alignment vertical="center"/>
    </xf>
    <xf numFmtId="164" fontId="31" fillId="2" borderId="0" xfId="1" applyFont="1" applyFill="1" applyBorder="1" applyAlignment="1">
      <alignment vertical="center"/>
    </xf>
    <xf numFmtId="164" fontId="27" fillId="2" borderId="2" xfId="1" applyFont="1" applyFill="1" applyBorder="1" applyAlignment="1">
      <alignment vertical="center" wrapText="1"/>
    </xf>
    <xf numFmtId="164" fontId="27" fillId="2" borderId="3" xfId="0" applyNumberFormat="1" applyFont="1" applyFill="1" applyBorder="1" applyAlignment="1">
      <alignment vertical="center" wrapText="1"/>
    </xf>
    <xf numFmtId="0" fontId="31" fillId="2" borderId="0" xfId="0" applyFont="1" applyFill="1" applyAlignment="1">
      <alignment vertical="center" wrapText="1"/>
    </xf>
    <xf numFmtId="164" fontId="31" fillId="2" borderId="1" xfId="1" applyFont="1" applyFill="1" applyBorder="1" applyAlignment="1">
      <alignment vertical="center" wrapText="1"/>
    </xf>
    <xf numFmtId="164" fontId="27" fillId="2" borderId="3" xfId="1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3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3" fillId="0" borderId="0" xfId="0" applyFont="1"/>
    <xf numFmtId="0" fontId="28" fillId="0" borderId="0" xfId="0" applyFont="1" applyAlignment="1">
      <alignment horizontal="left"/>
    </xf>
    <xf numFmtId="0" fontId="34" fillId="3" borderId="0" xfId="0" applyFont="1" applyFill="1"/>
    <xf numFmtId="0" fontId="34" fillId="0" borderId="0" xfId="0" applyFont="1"/>
    <xf numFmtId="164" fontId="27" fillId="3" borderId="0" xfId="1" applyFont="1" applyFill="1" applyBorder="1" applyAlignment="1">
      <alignment vertical="center" wrapText="1"/>
    </xf>
    <xf numFmtId="164" fontId="31" fillId="3" borderId="0" xfId="1" applyFont="1" applyFill="1" applyBorder="1" applyAlignment="1">
      <alignment vertical="center"/>
    </xf>
    <xf numFmtId="164" fontId="31" fillId="3" borderId="0" xfId="1" applyFont="1" applyFill="1" applyBorder="1" applyAlignment="1">
      <alignment vertical="center" wrapText="1"/>
    </xf>
    <xf numFmtId="164" fontId="27" fillId="3" borderId="2" xfId="1" applyFont="1" applyFill="1" applyBorder="1" applyAlignment="1">
      <alignment vertical="center" wrapText="1"/>
    </xf>
    <xf numFmtId="164" fontId="31" fillId="3" borderId="0" xfId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8" fillId="0" borderId="0" xfId="0" applyFont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9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theme" Target="theme/theme1.xml"/><Relationship Id="rId9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7511AE3-50C3-4721-8AE8-63340633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E54C6F-C561-4F81-9A07-04D33AD69DAD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C5AF0E-F371-4437-A323-603C1D1F5C9A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BF909E-F52F-4C94-9982-7A305B80DB7C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4322109" y="13639800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>
        <a:xfrm>
          <a:off x="1890432" y="1251585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/>
      </xdr:nvCxnSpPr>
      <xdr:spPr>
        <a:xfrm>
          <a:off x="6949328" y="1251585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>
          <a:off x="4322109" y="14020800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1890432" y="1280160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6949328" y="1280160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4322109" y="14030325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1890432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6949328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4322109" y="14030325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90432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6949328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54</xdr:row>
      <xdr:rowOff>739587</xdr:rowOff>
    </xdr:from>
    <xdr:to>
      <xdr:col>3</xdr:col>
      <xdr:colOff>1019735</xdr:colOff>
      <xdr:row>54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4359088" y="14209058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51</xdr:row>
      <xdr:rowOff>11206</xdr:rowOff>
    </xdr:from>
    <xdr:to>
      <xdr:col>2</xdr:col>
      <xdr:colOff>4000499</xdr:colOff>
      <xdr:row>51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CxnSpPr/>
      </xdr:nvCxnSpPr>
      <xdr:spPr>
        <a:xfrm>
          <a:off x="2039470" y="126290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51</xdr:row>
      <xdr:rowOff>11205</xdr:rowOff>
    </xdr:from>
    <xdr:to>
      <xdr:col>3</xdr:col>
      <xdr:colOff>3552265</xdr:colOff>
      <xdr:row>51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>
          <a:off x="6891618" y="12819529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54</xdr:row>
      <xdr:rowOff>739587</xdr:rowOff>
    </xdr:from>
    <xdr:to>
      <xdr:col>3</xdr:col>
      <xdr:colOff>1019735</xdr:colOff>
      <xdr:row>54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4355726" y="140745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51</xdr:row>
      <xdr:rowOff>11206</xdr:rowOff>
    </xdr:from>
    <xdr:to>
      <xdr:col>2</xdr:col>
      <xdr:colOff>4000499</xdr:colOff>
      <xdr:row>51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2036108" y="126318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51</xdr:row>
      <xdr:rowOff>11205</xdr:rowOff>
    </xdr:from>
    <xdr:to>
      <xdr:col>3</xdr:col>
      <xdr:colOff>3552265</xdr:colOff>
      <xdr:row>51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6893299" y="126318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824" y="0"/>
          <a:ext cx="2162735" cy="1781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4355726" y="140745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2036108" y="126318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6893299" y="126318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FF9B4C3-32CD-4E70-A48B-7A2538FB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F7EC8CE-0147-43FA-9420-E4CD9F27460A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5A014F-4BDE-4D52-AC21-D9A1AC85AE6A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3B1692-93E0-4299-99A1-9E73557D7AA6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4" name="Imagen 3" descr="0a09a6_52b21b2255224e388c660a873c800d0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088" y="0"/>
          <a:ext cx="1661832" cy="1042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1821B1AE-C605-46A4-A2B4-6ED2D3A7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1954BF-1872-4F66-B69A-57F099045B86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8902A03-4872-4D59-BC54-C0E0F9D08573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BC30C8-A257-490E-B4BD-95CBA588467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53D1B1E-4FF9-4F7D-A65B-583F11BC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E2AABEB-CE9B-4B9A-8DDD-78859F7E1F58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D789E67-D8B1-468A-9039-7301908A4F22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00B6F4C-6F7C-4D43-AF08-E00AE8F3094C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92FBF15-D00F-4BD0-87D8-0A6DE6F24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FF0B19F-993D-4AE5-9C08-821557E98F6E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3361D43-45FA-4F4F-B506-BA789BB9C1BE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538E97-AC9C-4E9D-B717-FA18C3141BE7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574A2E-435B-4CE8-BA5C-9C97D2AB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520E3F1-2999-499C-BCD9-64A8F06AE862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CC25D4-F18A-4616-8657-7A7E4DBDD213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58FCF1E-3683-4DD5-98C0-B77CB601D251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E196673-C00B-430A-BDC0-4588885D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C78D425-D846-452C-95FE-F2BF82500277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6ADCEC8-7ECA-48F6-980A-F9479315CF59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72848A-4C3A-422E-B4FF-35F7EE84B1BE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125E1DA4-4A92-424E-B1EC-187AEE69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A42FA93-048A-4830-A8FE-A07469552419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6498198-F5A8-4BF4-9D04-DCBE360714DF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89A6FE-8199-4A80-9C95-BFA76343565E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69D8094-BC78-4419-8609-20373911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15FF38E-707F-4FDF-8FB1-C10B9D7A8A38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40A86A5-2D7D-44A5-AC23-65251E1A9A03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36F9A8-ED40-4ABA-A6CF-C9E80F8DDEC6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90C80F9-4CD7-45C0-AD2F-A3D4C69C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3F966CA-DA60-4E92-9DF2-3CF85197FCB1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8AB17CF-9F15-449B-91AE-B350975D80E1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6A638E-AB02-4A7D-AF6F-0B946C394372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85A3599-6570-472B-B9D9-D7154BDE1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700E136-FB70-4418-99F8-A5ECEB5E9576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F2C1EA-9E95-4D6B-9416-55775A2F485E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FF277DC-B00D-4C29-BDDA-97369DA8F50D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E1544B8-6D5C-4DD2-BF90-B4212894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7DE2285-89D2-4029-903C-A4F1C0F06F2C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6EA4E19-1D26-4013-9491-008375CD362F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A9134A5-E693-4944-A51C-4F57214EA65A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4DCEAF5-8C6A-43AC-B53B-DD1AAD56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C2212B6-0C96-4724-84DB-3E8A28131934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E91EBDC-374C-46E5-B7AD-017C683AF8E1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C4115E-7C6A-4E24-ADE2-2ACB17FA4FAB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8D2A26C-F66B-4765-A9D7-DA8B3529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FA54402-8BAA-44B3-A67B-18A3290A9566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7AD60F3-720E-4235-90E4-9090E17FEAE2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C113B6B-6C93-471C-8AA5-B1EFA3CAE260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F638D78-07E3-41BF-ACD5-024B304D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E101AC5-E9AF-4896-8B64-0F4C80E1441B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D812783-E4AC-4948-8328-C9664096956B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9F74CE6-D57E-4F43-8256-8A60073F4818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3ECF279-5E44-40F2-A654-68239A92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13943F-F8D1-45C5-B555-EC8E22738E3B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5D6FB9C-525D-4518-ABAD-0A243645F5CA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5E4109-2FE2-40B1-9B05-2ADFB0B953AC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13E4CC5-FBC3-49A4-899A-CECC8AD8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243543A-BA7B-4E89-9FF9-23A6CE6DD0D5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412C7FB-A303-4A50-B995-F3F966517438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C54321C-D52B-4F48-BCFE-829000802A43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0547C59-D51F-4338-BE0D-98113B4E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490B1D6-D880-42AD-B540-67BD677E9AA6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F203364-4EA7-48DF-9DB6-12055D6A7CB6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2FA86BA-799B-43EC-B373-2683B52E1A2F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E04F601-A0B4-44AE-9C82-93926448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CF75ECF-A340-4DDE-A13D-2D072CDC2DF3}"/>
            </a:ext>
          </a:extLst>
        </xdr:cNvPr>
        <xdr:cNvCxnSpPr/>
      </xdr:nvCxnSpPr>
      <xdr:spPr>
        <a:xfrm>
          <a:off x="4355726" y="1584623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3720753-4975-46C1-8F23-55BA061613D4}"/>
            </a:ext>
          </a:extLst>
        </xdr:cNvPr>
        <xdr:cNvCxnSpPr/>
      </xdr:nvCxnSpPr>
      <xdr:spPr>
        <a:xfrm>
          <a:off x="2036108" y="143177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7E2400C-7D52-400C-AE11-BBA02832B2CB}"/>
            </a:ext>
          </a:extLst>
        </xdr:cNvPr>
        <xdr:cNvCxnSpPr/>
      </xdr:nvCxnSpPr>
      <xdr:spPr>
        <a:xfrm>
          <a:off x="7493374" y="143177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959C427D-634C-4FA4-986E-7F830DBD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F813D3-4246-42E4-80AE-A9EEB121640F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BE9CE03-C905-4E93-B040-7D0CD74C7954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0585BFF-9A68-4255-8DE9-5FF4599FDFAE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B12FA7B-9BEA-4069-AFC1-D4AF4ED4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53C3C23-B857-48EF-A01C-9C4B85B9CCC5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CC9CA3B-D655-4021-B74C-4F17087A51D6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16C17AC-1E8C-421A-B3FF-D829E0902315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E8F3DF3-4816-44AC-8F74-07691C3B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4798BC-48B5-4301-9EEB-699741BFBABA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7A83702-682C-4793-B0E1-40CBC2F78424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010AB38-D31D-42AE-A150-6335205D6A12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5179F022-3497-460C-8C58-7630ADEF5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4DF8CB-3E77-48C4-B1E8-34CF5B2738D1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98A9A0D-9104-4C9C-85F0-EE4C6A73DA65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B11EF1-88EC-4E87-84A8-253F9F3A1626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92312E4-761E-4042-8738-10DA5695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A2B2CD-895A-4B0B-9CB2-051F8BABC7D3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B3B76B-4FA8-48DF-B1E4-C8CB945C4BBE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A1E2ECB-4B41-4548-9161-5D2CB1631FDB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1617971-27C8-477D-93CC-F0B1C0AF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0CDAA4B-33F5-449C-A4A2-748A3F589B49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24F953A-5611-49CA-B733-1E849637B80C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B4C077A-6E39-406E-B91A-571271DFD470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0B97487-DF9E-42A9-9E63-2B98428C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D5B515B-7ADF-4862-8ACB-31F731738BC0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F018989-793D-4A40-A4C4-F2FE79561633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ECFA7F5-B4FA-4D02-AB61-AC42D6C0FE01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FF640F3-4ECE-44AC-B271-7B286776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4C34FAD-0A8D-43B8-A5DE-B1D1E70094A4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59E4E8B-23C9-4792-900E-B72990D3617D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55B06DA-C4C8-4276-9D0C-70850E28D259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6920D84-A420-43A5-AF59-F0D76373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58</xdr:row>
      <xdr:rowOff>739587</xdr:rowOff>
    </xdr:from>
    <xdr:to>
      <xdr:col>3</xdr:col>
      <xdr:colOff>1019735</xdr:colOff>
      <xdr:row>58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437B6E0-E591-4B9D-9034-6A069B75646E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55</xdr:row>
      <xdr:rowOff>11206</xdr:rowOff>
    </xdr:from>
    <xdr:to>
      <xdr:col>2</xdr:col>
      <xdr:colOff>4000499</xdr:colOff>
      <xdr:row>55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5A1A05-D279-4857-A6AB-F82FEE7D723B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55</xdr:row>
      <xdr:rowOff>11205</xdr:rowOff>
    </xdr:from>
    <xdr:to>
      <xdr:col>3</xdr:col>
      <xdr:colOff>3552265</xdr:colOff>
      <xdr:row>55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09CC55-AC09-46AC-BB95-9322F13394F0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F640EA0-B2C2-4652-8322-C9AD593D9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57</xdr:row>
      <xdr:rowOff>739587</xdr:rowOff>
    </xdr:from>
    <xdr:to>
      <xdr:col>3</xdr:col>
      <xdr:colOff>1019735</xdr:colOff>
      <xdr:row>57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F00D14-DFDD-4F39-9A20-3AAAF6D3AB44}"/>
            </a:ext>
          </a:extLst>
        </xdr:cNvPr>
        <xdr:cNvCxnSpPr/>
      </xdr:nvCxnSpPr>
      <xdr:spPr>
        <a:xfrm>
          <a:off x="4355726" y="156271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54</xdr:row>
      <xdr:rowOff>11206</xdr:rowOff>
    </xdr:from>
    <xdr:to>
      <xdr:col>2</xdr:col>
      <xdr:colOff>4000499</xdr:colOff>
      <xdr:row>54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6E26883-4513-4AB5-B113-60650EAB8D8F}"/>
            </a:ext>
          </a:extLst>
        </xdr:cNvPr>
        <xdr:cNvCxnSpPr/>
      </xdr:nvCxnSpPr>
      <xdr:spPr>
        <a:xfrm>
          <a:off x="2036108" y="14098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54</xdr:row>
      <xdr:rowOff>11205</xdr:rowOff>
    </xdr:from>
    <xdr:to>
      <xdr:col>3</xdr:col>
      <xdr:colOff>3552265</xdr:colOff>
      <xdr:row>54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CB9897B-355B-46D1-B17C-C40B22CE8260}"/>
            </a:ext>
          </a:extLst>
        </xdr:cNvPr>
        <xdr:cNvCxnSpPr/>
      </xdr:nvCxnSpPr>
      <xdr:spPr>
        <a:xfrm>
          <a:off x="7493374" y="14098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38D3D1B-05F4-46DB-BEE1-492CA347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5552FC9-62B7-4B1B-9664-9F4D633258B5}"/>
            </a:ext>
          </a:extLst>
        </xdr:cNvPr>
        <xdr:cNvCxnSpPr/>
      </xdr:nvCxnSpPr>
      <xdr:spPr>
        <a:xfrm>
          <a:off x="4355726" y="1518901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7CE42F4-9615-49FC-B309-C679B41449CF}"/>
            </a:ext>
          </a:extLst>
        </xdr:cNvPr>
        <xdr:cNvCxnSpPr/>
      </xdr:nvCxnSpPr>
      <xdr:spPr>
        <a:xfrm>
          <a:off x="2036108" y="138319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9171988-799D-4703-A385-1F715C848D6A}"/>
            </a:ext>
          </a:extLst>
        </xdr:cNvPr>
        <xdr:cNvCxnSpPr/>
      </xdr:nvCxnSpPr>
      <xdr:spPr>
        <a:xfrm>
          <a:off x="7493374" y="138319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8E89AE9-7290-4C6A-88AB-BFD464ADA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4E5453-98AD-4D0B-A3CE-9F211D07642A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E760B87-4FC8-466B-8877-0B4ADF39895C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05CB2E2-8EA3-4158-9065-80116D7E4932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D71B5E-781A-4D4A-9BB8-79871F32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2335DC-0292-43A5-AC58-F676B756F19F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2782623-854D-4A6C-9D40-F0C658A6C87B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F196BF7-7E6E-4F32-8B7B-A1AD6472E407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DC7B0DD-76E5-480B-BF9E-160F7E30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DE5878A-BA0A-4D6D-A5D5-3FE848780ABD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E686800-7889-407B-BC0B-20B6E6DD01DA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8ECCA2-7DE0-42C2-B0EC-97D2A232C939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7003F6E-A011-4E66-BF70-86697FC7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325F332-9D18-470D-B764-E32EAE0B90E9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23C5C1F-F860-4BEA-B714-F3182FB90847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AB50132-9DE0-44CC-AA23-32FC7F3817F6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9601FAD-166F-4540-AF1C-A3A0E94E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026C72E-91BD-4F2B-B073-42EA67B813E1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FC5654-6C21-41A5-8079-5BEFBEC5BEAB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641C6A-81C3-4F67-87DF-35907E8C3D9E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0F81F1E-E286-4D4E-846A-BF761773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ACFE2C7-D576-4920-8977-28E7C4A71B4B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4378098-C89E-4482-BC02-4B81E12A58CF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EFF92E6-B341-4AB3-B1D3-42D9EBB2184D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974F7F8-9C11-4D43-957C-9883689A9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758BEA-C038-48AD-9341-3D169825FA7B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A2767BE-42EB-4236-B0FB-2EFB6E683431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6C5BB01-14D4-43EF-8B1E-1C58A67DFCF3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324FD9A-82DB-465D-93C1-FEB2255D6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9AB85D6-FC69-4732-ACFA-0B2B2E2216D7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92EABD-C281-474A-BE23-9518EA2AB672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4D7E6A4-309E-4128-BEBF-E1A6A39213CD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851F882-B40B-424B-A167-01D06C0A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233D54B-0771-4084-AE83-F43A39CF5EC6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FDBF706-FAA9-44FE-A08E-3264ECAC6AED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341FE99-CFA9-47C2-B6BA-96443A72FC01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08100F1-CA4D-45AA-88D8-41DE2F9B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8869AF-4C50-4733-97E7-7F5EA45E4C03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9973BB2-04C7-4BDD-ABFB-9178899FCB7E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764B050-5936-4430-BBA7-1AAABC6F1D2F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C50838D-58F9-4FB1-8B66-6DC598C1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9E86DD1-B2E8-4689-AAC1-DF20A6538A45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8546980-248B-417E-905B-93F158E3C8F2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A9A3EC4-74E9-4CEC-B3CC-6E56E212994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01345FB-4412-4168-972C-0AF72FFE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03DC5EE-6F1D-440A-949F-D1996820C357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D433ABF-8498-495E-96FF-DBFD95F281E2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11D6A15-FF8E-409B-ADC1-0C5AFB9C2F45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7F9A6B6-3231-49DD-BE25-2FD4B90E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2CAB2DA-BA61-4A5D-8813-BB80AC02CCA5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9388C04-63F7-4750-8449-F51A3A0E7DEB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796D415-65C6-413B-9F9C-033E22E622D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99DE8C2-5FD0-457F-AF05-DF0E58BD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723B412-A84B-45EB-87F8-79C118659C40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2EF0F89-BEE4-4D2C-8AEB-3364BFD1C433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7A1F304-01E4-4D83-ABDC-8571BD09218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33217E-311C-40A8-87F7-D0694EF5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C18198F-F56B-49B1-8A0B-63F5E1001B53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8AC531B-60F1-42AE-96F7-4F2E2F036955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BF101A-39FA-4BAF-803A-9D8F0D5CAFE6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A095B21-26DA-42EF-A1A6-FABF4B48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26D14D2-816D-4718-9BA8-653068C56A4C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ECE53CF-DC38-4EF7-97A2-B563DCE7A017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0F4CC46-6AF7-4584-876E-4C003E44D017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9696436E-BD67-410C-BE33-F2AB2D75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A65F3F0-4B2E-4958-8DB1-57B6F9750307}"/>
            </a:ext>
          </a:extLst>
        </xdr:cNvPr>
        <xdr:cNvCxnSpPr/>
      </xdr:nvCxnSpPr>
      <xdr:spPr>
        <a:xfrm>
          <a:off x="4355726" y="155604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ADDFB69-99DD-4245-AA8D-20A7EBF635C0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9F70BA5-23F4-4536-AFE0-C1A142A86E5B}"/>
            </a:ext>
          </a:extLst>
        </xdr:cNvPr>
        <xdr:cNvCxnSpPr/>
      </xdr:nvCxnSpPr>
      <xdr:spPr>
        <a:xfrm>
          <a:off x="7493374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7E12023-A229-417B-9BDF-1E9DDC99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922151F-301B-48B2-8523-551BA2A621A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48856B-1208-4832-85DE-E6352B116A52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8B7BAA9-B0C3-4F8A-94CB-42C70A509CA5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FA4FF83-18C5-4F20-9B3B-F3C35108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5FC2B0C-1507-4D21-B432-8ED3CCEAD552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7F19D7-3D46-4B44-89FF-3A8F2A8A4063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EFA159-9E57-4D8F-9A00-D2A7A5B44C1B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85AD5E2-A68F-4471-8CD7-F00C4602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609727F-7ADC-4A9C-B515-7AEC44F802C7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8230B7D-A8BA-4DFA-8674-868E695CC6E7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F95440E-418E-4DAE-8444-ACB480B6F698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0842538-B90F-4EFA-BE80-FEDF1F8E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CE2E61D-C43F-4E48-B2D1-4076CAC311A9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56E5C0-B4F0-43D5-BF80-77C17B25B4B4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B897EE-8D6D-4C58-B21D-D7A464B4617E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DDA3287-5000-4BC2-93C2-69AC3660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DBD681F-0E2B-446A-ADC4-8C4E9F890AD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D8BE569-F9B6-4D36-9F6E-4427AC229F02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63D225-C34D-48F7-9704-7D45FA90D671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53AA900-4FDD-4B8C-9207-A1B2B62B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3B4E041-6CEB-40BD-9D72-7B48095A3B82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F47969-D325-45C2-ADB5-067B4F52779F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DC0C14-E32E-4CD7-A779-7BE3FDA0F04B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AAAF36D-50BE-4B89-BA6D-99F88357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DFBCD63-44AA-40BE-9C57-0A75D173023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DA4C303-9DDF-4A4F-A762-9EF3364BD64F}"/>
            </a:ext>
          </a:extLst>
        </xdr:cNvPr>
        <xdr:cNvCxnSpPr/>
      </xdr:nvCxnSpPr>
      <xdr:spPr>
        <a:xfrm>
          <a:off x="2241176" y="13704794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66D39AA-79CA-47AA-B7FB-16975202D74F}"/>
            </a:ext>
          </a:extLst>
        </xdr:cNvPr>
        <xdr:cNvCxnSpPr/>
      </xdr:nvCxnSpPr>
      <xdr:spPr>
        <a:xfrm>
          <a:off x="7496735" y="1372720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F79390E-FC1D-4413-84C5-DC1084BD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BF85C42-23DC-4806-9F31-14A1B2745C75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BB69A83-56E9-4B2D-BF58-E5A430E9927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A3EA119-A113-4B12-ACBC-3AE46DA13A23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300C920-C98D-4127-8E57-B9FBB398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DE8C3EE-E1CD-4583-BF6A-57CBA8692B7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412A896-A7B9-4006-902A-C9B488D1A1D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E40CD74-2074-4C3F-B069-58EF0F5A015A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3207C9B-B145-4B21-9BCB-4C9FF38F9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B3739F-FC61-43D5-B32C-41E13A87A71A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7B6D1CB-1846-4861-9122-15FF02669745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BDC66A6-3A74-4BB6-9B24-3C90B8D3C6B0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E91A4DC-C23C-442B-A6BC-AF29213D9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2AA0367-A2A6-4347-8D09-57C1AE3259B5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4FC8E11-C6BB-4B85-8B25-4CA5BC234B83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3C201C6-44B9-44FF-8F07-34C7349956F0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C262C28-49EF-469B-85DB-2859C7D4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827461C-E50F-404D-A965-F3BD1E247F4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3C2F6A-1A63-4516-9ECE-82E9057F6147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C470DF8-47D1-4CDE-8ECB-FC1747D8B43C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928E-FE1C-49B5-AC91-BEEBBB5749E7}">
  <dimension ref="A1:E60"/>
  <sheetViews>
    <sheetView zoomScale="85" zoomScaleNormal="85" workbookViewId="0">
      <selection activeCell="E40" sqref="E4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130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133973.81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1955342.73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2095483.36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2027075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6211874.9000000004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32008393.75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15917763.210000001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22129638.109999999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2578033.2000000002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2578033.2000000002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2578033.2000000002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19551604.91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22129638.109999999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94488188976377963" bottom="1.1417322834645669" header="0.31496062992125984" footer="0.31496062992125984"/>
  <pageSetup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7"/>
  <sheetViews>
    <sheetView zoomScale="85" zoomScaleNormal="85" workbookViewId="0">
      <selection activeCell="D20" sqref="D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44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9871770.0199999996</v>
      </c>
    </row>
    <row r="15" spans="1:5" ht="20.100000000000001" customHeight="1" x14ac:dyDescent="0.25">
      <c r="A15" s="4"/>
      <c r="B15" s="4"/>
      <c r="C15" s="9" t="s">
        <v>2</v>
      </c>
      <c r="D15" s="11">
        <v>1436263.4</v>
      </c>
    </row>
    <row r="16" spans="1:5" ht="20.100000000000001" customHeight="1" x14ac:dyDescent="0.25">
      <c r="A16" s="4"/>
      <c r="B16" s="4"/>
      <c r="C16" s="9" t="s">
        <v>3</v>
      </c>
      <c r="D16" s="12">
        <v>1224481.8999999999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12532515.32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14763090.08</v>
      </c>
    </row>
    <row r="23" spans="1:4" ht="20.100000000000001" customHeight="1" x14ac:dyDescent="0.25">
      <c r="A23" s="4"/>
      <c r="B23" s="4"/>
      <c r="C23" s="9" t="s">
        <v>8</v>
      </c>
      <c r="D23" s="16">
        <v>-11184094.9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3578995.1799999997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16111510.5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1644444.3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1644444.3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1644444.3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14467066.199999999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16111510.5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7"/>
  <sheetViews>
    <sheetView topLeftCell="A31"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45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6710377.3600000003</v>
      </c>
    </row>
    <row r="15" spans="1:5" ht="20.100000000000001" customHeight="1" x14ac:dyDescent="0.25">
      <c r="A15" s="4"/>
      <c r="B15" s="4"/>
      <c r="C15" s="9" t="s">
        <v>2</v>
      </c>
      <c r="D15" s="11">
        <v>8173337.4000000004</v>
      </c>
    </row>
    <row r="16" spans="1:5" ht="20.100000000000001" customHeight="1" x14ac:dyDescent="0.25">
      <c r="A16" s="4"/>
      <c r="B16" s="4"/>
      <c r="C16" s="9" t="s">
        <v>3</v>
      </c>
      <c r="D16" s="12">
        <v>1324481.8999999999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16208196.660000002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18609286.23</v>
      </c>
    </row>
    <row r="23" spans="1:4" ht="20.100000000000001" customHeight="1" x14ac:dyDescent="0.25">
      <c r="A23" s="4"/>
      <c r="B23" s="4"/>
      <c r="C23" s="9" t="s">
        <v>8</v>
      </c>
      <c r="D23" s="16">
        <v>-11382132.050000001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7227154.1799999997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23435350.840000004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2540784.4500000002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2540784.4500000002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2540784.4500000002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20894566.390000004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23435350.840000004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7"/>
  <sheetViews>
    <sheetView topLeftCell="A10" zoomScale="85" zoomScaleNormal="85" workbookViewId="0">
      <selection activeCell="E19" sqref="E1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49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11466591.74</v>
      </c>
    </row>
    <row r="15" spans="1:5" ht="20.100000000000001" customHeight="1" x14ac:dyDescent="0.25">
      <c r="A15" s="4"/>
      <c r="B15" s="4"/>
      <c r="C15" s="9" t="s">
        <v>2</v>
      </c>
      <c r="D15" s="28">
        <v>1049332.3999999999</v>
      </c>
    </row>
    <row r="16" spans="1:5" ht="20.100000000000001" customHeight="1" x14ac:dyDescent="0.25">
      <c r="A16" s="4"/>
      <c r="B16" s="4"/>
      <c r="C16" s="9" t="s">
        <v>3</v>
      </c>
      <c r="D16" s="29">
        <v>1174571.57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13690495.710000001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18609213.23</v>
      </c>
    </row>
    <row r="23" spans="1:4" ht="20.100000000000001" customHeight="1" x14ac:dyDescent="0.25">
      <c r="A23" s="4"/>
      <c r="B23" s="4"/>
      <c r="C23" s="9" t="s">
        <v>8</v>
      </c>
      <c r="D23" s="16">
        <v>-11670423.43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6938789.8000000007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20629285.510000002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936286.08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936286.08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936286.08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19692999.430000003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20629285.510000002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7"/>
  <sheetViews>
    <sheetView topLeftCell="A7" zoomScale="85" zoomScaleNormal="85" workbookViewId="0">
      <selection activeCell="F26" sqref="F2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50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11120357.65</v>
      </c>
    </row>
    <row r="15" spans="1:5" ht="20.100000000000001" customHeight="1" x14ac:dyDescent="0.25">
      <c r="A15" s="4"/>
      <c r="B15" s="4"/>
      <c r="C15" s="9" t="s">
        <v>2</v>
      </c>
      <c r="D15" s="28">
        <v>1049332.3999999999</v>
      </c>
    </row>
    <row r="16" spans="1:5" ht="20.100000000000001" customHeight="1" x14ac:dyDescent="0.25">
      <c r="A16" s="4"/>
      <c r="B16" s="4"/>
      <c r="C16" s="9" t="s">
        <v>3</v>
      </c>
      <c r="D16" s="29">
        <v>998998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13168688.050000001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18516345.120000001</v>
      </c>
    </row>
    <row r="23" spans="1:4" ht="20.100000000000001" customHeight="1" x14ac:dyDescent="0.25">
      <c r="A23" s="4"/>
      <c r="B23" s="4"/>
      <c r="C23" s="9" t="s">
        <v>8</v>
      </c>
      <c r="D23" s="16">
        <v>-11746173.9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6770171.2200000007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19938859.270000003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825182.82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825182.82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825182.82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19113676.450000003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19938859.270000003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7"/>
  <sheetViews>
    <sheetView zoomScale="85" zoomScaleNormal="85" workbookViewId="0">
      <selection activeCell="J16" sqref="J1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52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10919732.609999999</v>
      </c>
    </row>
    <row r="15" spans="1:5" ht="20.100000000000001" customHeight="1" x14ac:dyDescent="0.25">
      <c r="A15" s="4"/>
      <c r="B15" s="4"/>
      <c r="C15" s="9" t="s">
        <v>2</v>
      </c>
      <c r="D15" s="28">
        <v>1245662</v>
      </c>
    </row>
    <row r="16" spans="1:5" ht="20.100000000000001" customHeight="1" x14ac:dyDescent="0.25">
      <c r="A16" s="4"/>
      <c r="B16" s="4"/>
      <c r="C16" s="9" t="s">
        <v>3</v>
      </c>
      <c r="D16" s="29">
        <v>1199311.75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13364706.359999999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18516341.109999999</v>
      </c>
    </row>
    <row r="23" spans="1:4" ht="20.100000000000001" customHeight="1" x14ac:dyDescent="0.25">
      <c r="A23" s="4"/>
      <c r="B23" s="4"/>
      <c r="C23" s="9" t="s">
        <v>8</v>
      </c>
      <c r="D23" s="16">
        <v>-11918843.109999999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6597498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19962204.359999999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1924784.3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1924784.3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1924784.3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18037420.059999999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19962204.359999999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8"/>
  <sheetViews>
    <sheetView zoomScale="85" zoomScaleNormal="85" workbookViewId="0">
      <selection activeCell="C52" sqref="C52:D5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53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10232611.51</v>
      </c>
    </row>
    <row r="15" spans="1:5" ht="20.100000000000001" customHeight="1" x14ac:dyDescent="0.25">
      <c r="A15" s="4"/>
      <c r="B15" s="4"/>
      <c r="C15" s="9" t="s">
        <v>2</v>
      </c>
      <c r="D15" s="28">
        <v>8412415.8000000007</v>
      </c>
    </row>
    <row r="16" spans="1:5" ht="20.100000000000001" customHeight="1" x14ac:dyDescent="0.25">
      <c r="A16" s="4"/>
      <c r="B16" s="4"/>
      <c r="C16" s="9" t="s">
        <v>3</v>
      </c>
      <c r="D16" s="29">
        <v>1234042.6299999999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19879069.940000001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18516196.109999999</v>
      </c>
    </row>
    <row r="23" spans="1:4" ht="20.100000000000001" customHeight="1" x14ac:dyDescent="0.25">
      <c r="A23" s="4"/>
      <c r="B23" s="4"/>
      <c r="C23" s="9" t="s">
        <v>8</v>
      </c>
      <c r="D23" s="16">
        <v>-12083686.52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6432509.5899999999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26311579.530000001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1972847.68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1972847.68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1972847.68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24338731.850000001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26311579.530000001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2" spans="3:4" ht="18.75" x14ac:dyDescent="0.3">
      <c r="C52" s="30" t="s">
        <v>54</v>
      </c>
      <c r="D52" s="30" t="s">
        <v>55</v>
      </c>
    </row>
    <row r="53" spans="3:4" ht="18.75" x14ac:dyDescent="0.3">
      <c r="C53" s="26" t="s">
        <v>46</v>
      </c>
      <c r="D53" s="26" t="s">
        <v>48</v>
      </c>
    </row>
    <row r="54" spans="3:4" ht="18.75" x14ac:dyDescent="0.3">
      <c r="C54" s="26"/>
      <c r="D54" s="26"/>
    </row>
    <row r="55" spans="3:4" ht="58.5" customHeight="1" x14ac:dyDescent="0.3">
      <c r="C55" s="27"/>
      <c r="D55" s="27"/>
    </row>
    <row r="56" spans="3:4" ht="18.75" x14ac:dyDescent="0.3">
      <c r="C56" s="106" t="s">
        <v>56</v>
      </c>
      <c r="D56" s="106"/>
    </row>
    <row r="57" spans="3:4" ht="18.75" x14ac:dyDescent="0.3">
      <c r="C57" s="104" t="s">
        <v>47</v>
      </c>
      <c r="D57" s="104"/>
    </row>
    <row r="58" spans="3:4" ht="18.75" x14ac:dyDescent="0.3">
      <c r="C58" s="27"/>
      <c r="D58" s="27"/>
    </row>
  </sheetData>
  <mergeCells count="7">
    <mergeCell ref="C57:D57"/>
    <mergeCell ref="C3:D3"/>
    <mergeCell ref="C4:D4"/>
    <mergeCell ref="C5:D5"/>
    <mergeCell ref="C6:D6"/>
    <mergeCell ref="C7:D7"/>
    <mergeCell ref="C56:D56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8"/>
  <sheetViews>
    <sheetView zoomScale="85" zoomScaleNormal="85" workbookViewId="0">
      <selection activeCell="E4" sqref="E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57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16694863.050000001</v>
      </c>
    </row>
    <row r="15" spans="1:5" ht="20.100000000000001" customHeight="1" x14ac:dyDescent="0.25">
      <c r="A15" s="4"/>
      <c r="B15" s="4"/>
      <c r="C15" s="9" t="s">
        <v>2</v>
      </c>
      <c r="D15" s="11">
        <v>1315995.5</v>
      </c>
    </row>
    <row r="16" spans="1:5" ht="20.100000000000001" customHeight="1" x14ac:dyDescent="0.25">
      <c r="A16" s="4"/>
      <c r="B16" s="4"/>
      <c r="C16" s="9" t="s">
        <v>3</v>
      </c>
      <c r="D16" s="29">
        <v>1215617.56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19226476.109999999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18392295.16</v>
      </c>
    </row>
    <row r="23" spans="1:4" ht="20.100000000000001" customHeight="1" x14ac:dyDescent="0.25">
      <c r="A23" s="4"/>
      <c r="B23" s="4"/>
      <c r="C23" s="9" t="s">
        <v>8</v>
      </c>
      <c r="D23" s="16">
        <v>-12148761.130000001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6243534.0299999993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25470010.140000001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1912225.49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1912225.49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1912225.49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23557784.650000002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25470010.140000001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2" spans="3:4" ht="18.75" x14ac:dyDescent="0.3">
      <c r="C52" s="30" t="s">
        <v>54</v>
      </c>
      <c r="D52" s="30" t="s">
        <v>55</v>
      </c>
    </row>
    <row r="53" spans="3:4" ht="18.75" x14ac:dyDescent="0.3">
      <c r="C53" s="26" t="s">
        <v>46</v>
      </c>
      <c r="D53" s="26" t="s">
        <v>48</v>
      </c>
    </row>
    <row r="54" spans="3:4" ht="18.75" x14ac:dyDescent="0.3">
      <c r="C54" s="26"/>
      <c r="D54" s="26"/>
    </row>
    <row r="55" spans="3:4" ht="58.5" customHeight="1" x14ac:dyDescent="0.3">
      <c r="C55" s="27"/>
      <c r="D55" s="27"/>
    </row>
    <row r="56" spans="3:4" ht="18.75" x14ac:dyDescent="0.3">
      <c r="C56" s="106" t="s">
        <v>56</v>
      </c>
      <c r="D56" s="106"/>
    </row>
    <row r="57" spans="3:4" ht="18.75" x14ac:dyDescent="0.3">
      <c r="C57" s="104" t="s">
        <v>47</v>
      </c>
      <c r="D57" s="104"/>
    </row>
    <row r="58" spans="3:4" ht="18.75" x14ac:dyDescent="0.3">
      <c r="C58" s="27"/>
      <c r="D58" s="27"/>
    </row>
  </sheetData>
  <mergeCells count="7">
    <mergeCell ref="C57:D57"/>
    <mergeCell ref="C3:D3"/>
    <mergeCell ref="C4:D4"/>
    <mergeCell ref="C5:D5"/>
    <mergeCell ref="C6:D6"/>
    <mergeCell ref="C7:D7"/>
    <mergeCell ref="C56:D56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9"/>
  <sheetViews>
    <sheetView zoomScale="85" zoomScaleNormal="85" workbookViewId="0">
      <selection activeCell="E40" sqref="E4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60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16605886.16</v>
      </c>
    </row>
    <row r="16" spans="1:5" ht="20.100000000000001" customHeight="1" x14ac:dyDescent="0.25">
      <c r="A16" s="4"/>
      <c r="B16" s="4"/>
      <c r="C16" s="9" t="s">
        <v>2</v>
      </c>
      <c r="D16" s="11">
        <v>1488181.5</v>
      </c>
    </row>
    <row r="17" spans="1:4" ht="20.100000000000001" customHeight="1" x14ac:dyDescent="0.25">
      <c r="A17" s="4"/>
      <c r="B17" s="4"/>
      <c r="C17" s="9" t="s">
        <v>3</v>
      </c>
      <c r="D17" s="29">
        <v>1218125.6100000001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19312193.27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18764067.18</v>
      </c>
    </row>
    <row r="24" spans="1:4" ht="20.100000000000001" customHeight="1" x14ac:dyDescent="0.25">
      <c r="A24" s="4"/>
      <c r="B24" s="4"/>
      <c r="C24" s="9" t="s">
        <v>8</v>
      </c>
      <c r="D24" s="16">
        <v>-12369460.52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6394606.6600000001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25706799.93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4949977.79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4949977.79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4949977.79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20756822.140000001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25706799.93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A1:D4"/>
    <mergeCell ref="C58:D58"/>
    <mergeCell ref="C57:D57"/>
    <mergeCell ref="C6:D6"/>
    <mergeCell ref="C8:D8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9"/>
  <sheetViews>
    <sheetView topLeftCell="A4" zoomScale="85" zoomScaleNormal="85" workbookViewId="0">
      <selection activeCell="C58" sqref="C58:D5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16401510.609999999</v>
      </c>
    </row>
    <row r="16" spans="1:5" ht="20.100000000000001" customHeight="1" x14ac:dyDescent="0.25">
      <c r="A16" s="4"/>
      <c r="B16" s="4"/>
      <c r="C16" s="9" t="s">
        <v>2</v>
      </c>
      <c r="D16" s="11">
        <v>2759689</v>
      </c>
    </row>
    <row r="17" spans="1:4" ht="20.100000000000001" customHeight="1" x14ac:dyDescent="0.25">
      <c r="A17" s="4"/>
      <c r="B17" s="4"/>
      <c r="C17" s="9" t="s">
        <v>3</v>
      </c>
      <c r="D17" s="29">
        <v>1200293.24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20361492.849999998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18833691.829999998</v>
      </c>
    </row>
    <row r="24" spans="1:4" ht="20.100000000000001" customHeight="1" x14ac:dyDescent="0.25">
      <c r="A24" s="4"/>
      <c r="B24" s="4"/>
      <c r="C24" s="9" t="s">
        <v>8</v>
      </c>
      <c r="D24" s="16">
        <v>-12794819.73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6038872.0999999978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26400364.949999996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1231250.58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1231250.58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1231250.58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25169114.369999997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26400364.949999996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9"/>
  <sheetViews>
    <sheetView zoomScale="85" zoomScaleNormal="85" workbookViewId="0">
      <selection activeCell="E51" sqref="E5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16477087.73</v>
      </c>
    </row>
    <row r="16" spans="1:5" ht="20.100000000000001" customHeight="1" x14ac:dyDescent="0.25">
      <c r="A16" s="4"/>
      <c r="B16" s="4"/>
      <c r="C16" s="9" t="s">
        <v>2</v>
      </c>
      <c r="D16" s="11">
        <v>3022660.5</v>
      </c>
    </row>
    <row r="17" spans="1:4" ht="20.100000000000001" customHeight="1" x14ac:dyDescent="0.25">
      <c r="A17" s="4"/>
      <c r="B17" s="4"/>
      <c r="C17" s="9" t="s">
        <v>3</v>
      </c>
      <c r="D17" s="29">
        <v>1087618.73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20587366.960000001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18907547.829999998</v>
      </c>
    </row>
    <row r="24" spans="1:4" ht="20.100000000000001" customHeight="1" x14ac:dyDescent="0.25">
      <c r="A24" s="4"/>
      <c r="B24" s="4"/>
      <c r="C24" s="9" t="s">
        <v>8</v>
      </c>
      <c r="D24" s="16">
        <v>-12953158.99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5954388.839999998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26541755.799999997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5004220.38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5004220.38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5004220.38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21537535.419999998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26541755.799999997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E1C6-A1E5-4CDF-A014-C0AB062A86A6}">
  <dimension ref="A1:E59"/>
  <sheetViews>
    <sheetView topLeftCell="A3" zoomScale="85" zoomScaleNormal="85" workbookViewId="0">
      <selection activeCell="F23" sqref="F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121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59191.68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22023.54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974944.4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3218875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4275034.62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28888160.34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12127221.300000001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16402255.920000002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3825057.64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3825057.64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3825057.64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12577198.280000001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16402255.920000002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1.3367716535433072" bottom="0.94488188976377963" header="0.31496062992125984" footer="0.31496062992125984"/>
  <pageSetup paperSize="9" scale="51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59"/>
  <sheetViews>
    <sheetView topLeftCell="A4" zoomScale="85" zoomScaleNormal="85" workbookViewId="0">
      <selection activeCell="A5" sqref="A5:XFD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16541052.57</v>
      </c>
    </row>
    <row r="16" spans="1:5" ht="20.100000000000001" customHeight="1" x14ac:dyDescent="0.25">
      <c r="A16" s="4"/>
      <c r="B16" s="4"/>
      <c r="C16" s="9" t="s">
        <v>2</v>
      </c>
      <c r="D16" s="11">
        <v>2773879</v>
      </c>
    </row>
    <row r="17" spans="1:4" ht="20.100000000000001" customHeight="1" x14ac:dyDescent="0.25">
      <c r="A17" s="4"/>
      <c r="B17" s="4"/>
      <c r="C17" s="9" t="s">
        <v>3</v>
      </c>
      <c r="D17" s="29">
        <v>934967.07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20249898.640000001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18908898.43</v>
      </c>
    </row>
    <row r="24" spans="1:4" ht="20.100000000000001" customHeight="1" x14ac:dyDescent="0.25">
      <c r="A24" s="4"/>
      <c r="B24" s="4"/>
      <c r="C24" s="9" t="s">
        <v>8</v>
      </c>
      <c r="D24" s="16">
        <v>-13112970.83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5795927.5999999996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26045826.240000002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3228470.03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3228470.03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3228470.03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22817356.210000001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26045826.240000002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59"/>
  <sheetViews>
    <sheetView topLeftCell="A16"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65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16293920.539999999</v>
      </c>
    </row>
    <row r="16" spans="1:5" ht="20.100000000000001" customHeight="1" x14ac:dyDescent="0.25">
      <c r="A16" s="4"/>
      <c r="B16" s="4"/>
      <c r="C16" s="9" t="s">
        <v>2</v>
      </c>
      <c r="D16" s="11">
        <v>2471208</v>
      </c>
    </row>
    <row r="17" spans="1:4" ht="20.100000000000001" customHeight="1" x14ac:dyDescent="0.25">
      <c r="A17" s="4"/>
      <c r="B17" s="4"/>
      <c r="C17" s="9" t="s">
        <v>3</v>
      </c>
      <c r="D17" s="29">
        <v>1104014.1100000001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19869142.649999999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18909897.43</v>
      </c>
    </row>
    <row r="24" spans="1:4" ht="20.100000000000001" customHeight="1" x14ac:dyDescent="0.25">
      <c r="A24" s="4"/>
      <c r="B24" s="4"/>
      <c r="C24" s="9" t="s">
        <v>8</v>
      </c>
      <c r="D24" s="16">
        <v>-13273173.5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5636723.9299999997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25505866.579999998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3599342.56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3599342.56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3599342.56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21906524.02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25505866.579999998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59"/>
  <sheetViews>
    <sheetView zoomScale="85" zoomScaleNormal="85" workbookViewId="0">
      <selection activeCell="D13" sqref="D1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66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15417257.619999999</v>
      </c>
    </row>
    <row r="16" spans="1:5" ht="20.100000000000001" customHeight="1" x14ac:dyDescent="0.25">
      <c r="A16" s="4"/>
      <c r="B16" s="4"/>
      <c r="C16" s="9" t="s">
        <v>2</v>
      </c>
      <c r="D16" s="11">
        <v>2696527.4</v>
      </c>
    </row>
    <row r="17" spans="1:4" ht="20.100000000000001" customHeight="1" x14ac:dyDescent="0.25">
      <c r="A17" s="4"/>
      <c r="B17" s="4"/>
      <c r="C17" s="9" t="s">
        <v>3</v>
      </c>
      <c r="D17" s="29">
        <v>1082967.07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19196752.09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18908915.43</v>
      </c>
    </row>
    <row r="24" spans="1:4" ht="20.100000000000001" customHeight="1" x14ac:dyDescent="0.25">
      <c r="A24" s="4"/>
      <c r="B24" s="4"/>
      <c r="C24" s="9" t="s">
        <v>8</v>
      </c>
      <c r="D24" s="16">
        <v>-13432995.380000001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5475920.0499999989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24672672.140000001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6112563.2999999998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6112563.2999999998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6112563.2999999998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18560108.84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24672672.140000001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9"/>
  <sheetViews>
    <sheetView topLeftCell="A13" zoomScale="85" zoomScaleNormal="85" workbookViewId="0">
      <selection activeCell="E7" sqref="E7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67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13730154.199999999</v>
      </c>
    </row>
    <row r="16" spans="1:5" ht="20.100000000000001" customHeight="1" x14ac:dyDescent="0.25">
      <c r="A16" s="4"/>
      <c r="B16" s="4"/>
      <c r="C16" s="9" t="s">
        <v>2</v>
      </c>
      <c r="D16" s="11">
        <v>2704657.48</v>
      </c>
    </row>
    <row r="17" spans="1:4" ht="20.100000000000001" customHeight="1" x14ac:dyDescent="0.25">
      <c r="A17" s="4"/>
      <c r="B17" s="4"/>
      <c r="C17" s="9" t="s">
        <v>3</v>
      </c>
      <c r="D17" s="29">
        <v>1069844.79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17504656.469999999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18909121.43</v>
      </c>
    </row>
    <row r="24" spans="1:4" ht="20.100000000000001" customHeight="1" x14ac:dyDescent="0.25">
      <c r="A24" s="4"/>
      <c r="B24" s="4"/>
      <c r="C24" s="9" t="s">
        <v>8</v>
      </c>
      <c r="D24" s="16">
        <v>-13729737.83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5179383.5999999996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22684040.07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4299707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4299707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4299707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18384333.07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22684040.07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4EC4-F10E-4005-B01B-11373E1B452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59"/>
  <sheetViews>
    <sheetView topLeftCell="A10" zoomScale="85" zoomScaleNormal="85" workbookViewId="0">
      <selection activeCell="D44" sqref="D4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68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9180870.4600000009</v>
      </c>
    </row>
    <row r="16" spans="1:5" ht="20.100000000000001" customHeight="1" x14ac:dyDescent="0.25">
      <c r="A16" s="4"/>
      <c r="B16" s="4"/>
      <c r="C16" s="9" t="s">
        <v>2</v>
      </c>
      <c r="D16" s="11">
        <v>2232433.48</v>
      </c>
    </row>
    <row r="17" spans="1:4" ht="20.100000000000001" customHeight="1" x14ac:dyDescent="0.25">
      <c r="A17" s="4"/>
      <c r="B17" s="4"/>
      <c r="C17" s="9" t="s">
        <v>3</v>
      </c>
      <c r="D17" s="29">
        <v>973718.61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12387022.550000001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24535352.079999998</v>
      </c>
    </row>
    <row r="24" spans="1:4" ht="20.100000000000001" customHeight="1" x14ac:dyDescent="0.25">
      <c r="A24" s="4"/>
      <c r="B24" s="4"/>
      <c r="C24" s="9" t="s">
        <v>8</v>
      </c>
      <c r="D24" s="16">
        <v>-13910321.6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10625030.48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23012053.030000001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1922000.58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1922000.58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1922000.58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21090052.450000003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23012053.030000001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9"/>
  <sheetViews>
    <sheetView topLeftCell="A16" zoomScale="85" zoomScaleNormal="85" workbookViewId="0">
      <selection activeCell="E31" sqref="E3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69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8630828.2400000002</v>
      </c>
    </row>
    <row r="16" spans="1:5" ht="20.100000000000001" customHeight="1" x14ac:dyDescent="0.25">
      <c r="A16" s="4"/>
      <c r="B16" s="4"/>
      <c r="C16" s="9" t="s">
        <v>2</v>
      </c>
      <c r="D16" s="11">
        <v>2098949.48</v>
      </c>
    </row>
    <row r="17" spans="1:4" ht="20.100000000000001" customHeight="1" x14ac:dyDescent="0.25">
      <c r="A17" s="4"/>
      <c r="B17" s="4"/>
      <c r="C17" s="9" t="s">
        <v>3</v>
      </c>
      <c r="D17" s="29">
        <v>1039416.3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11769194.020000001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27270911.190000001</v>
      </c>
    </row>
    <row r="24" spans="1:4" ht="20.100000000000001" customHeight="1" x14ac:dyDescent="0.25">
      <c r="A24" s="4"/>
      <c r="B24" s="4"/>
      <c r="C24" s="9" t="s">
        <v>8</v>
      </c>
      <c r="D24" s="16">
        <f>E25-13910321.6</f>
        <v>-13910321.6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13360589.59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25129783.609999999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3254837.59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3254837.59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3254837.59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21874946.02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25129783.609999999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A3FD-22EA-46C4-AFA7-474D8FCBBE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59"/>
  <sheetViews>
    <sheetView topLeftCell="A19" zoomScale="85" zoomScaleNormal="85" workbookViewId="0">
      <selection activeCell="E23" sqref="E22:E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70</v>
      </c>
      <c r="D7" s="108"/>
    </row>
    <row r="8" spans="1:5" ht="15.75" x14ac:dyDescent="0.25">
      <c r="A8" s="1"/>
      <c r="B8" s="1"/>
      <c r="C8" s="107"/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8392252.7799999993</v>
      </c>
    </row>
    <row r="16" spans="1:5" ht="20.100000000000001" customHeight="1" x14ac:dyDescent="0.25">
      <c r="A16" s="4"/>
      <c r="B16" s="4"/>
      <c r="C16" s="9" t="s">
        <v>2</v>
      </c>
      <c r="D16" s="11">
        <v>1498449.48</v>
      </c>
    </row>
    <row r="17" spans="1:4" ht="20.100000000000001" customHeight="1" x14ac:dyDescent="0.25">
      <c r="A17" s="4"/>
      <c r="B17" s="4"/>
      <c r="C17" s="9" t="s">
        <v>3</v>
      </c>
      <c r="D17" s="29">
        <v>938536.15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10829238.41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27270911.190000001</v>
      </c>
    </row>
    <row r="24" spans="1:4" ht="20.100000000000001" customHeight="1" x14ac:dyDescent="0.25">
      <c r="A24" s="4"/>
      <c r="B24" s="4"/>
      <c r="C24" s="9" t="s">
        <v>8</v>
      </c>
      <c r="D24" s="16">
        <f>15460200.5</f>
        <v>15460200.5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11810511.689999999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22639750.100000001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4559764.72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4559764.72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4559764.72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18079985.380000003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22639750.100000001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59"/>
  <sheetViews>
    <sheetView topLeftCell="A7" zoomScale="85" zoomScaleNormal="85" workbookViewId="0">
      <selection activeCell="E20" sqref="E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71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8365467.96</v>
      </c>
    </row>
    <row r="16" spans="1:5" ht="20.100000000000001" customHeight="1" x14ac:dyDescent="0.25">
      <c r="A16" s="4"/>
      <c r="B16" s="4"/>
      <c r="C16" s="9" t="s">
        <v>2</v>
      </c>
      <c r="D16" s="11">
        <v>1498449.48</v>
      </c>
    </row>
    <row r="17" spans="1:4" ht="20.100000000000001" customHeight="1" x14ac:dyDescent="0.25">
      <c r="A17" s="4"/>
      <c r="B17" s="4"/>
      <c r="C17" s="9" t="s">
        <v>3</v>
      </c>
      <c r="D17" s="29">
        <v>988008.15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10851925.59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15460200.5</f>
        <v>15460200.5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11810511.689999999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22662437.280000001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5312831.7300000004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5312831.7300000004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5312831.7300000004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17349605.550000001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22662437.280000001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opLeftCell="A22" zoomScale="85" zoomScaleNormal="85" workbookViewId="0">
      <selection activeCell="C49" sqref="C49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30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11159421.189999999</v>
      </c>
    </row>
    <row r="15" spans="1:5" ht="20.100000000000001" customHeight="1" x14ac:dyDescent="0.25">
      <c r="A15" s="4"/>
      <c r="B15" s="4"/>
      <c r="C15" s="9" t="s">
        <v>2</v>
      </c>
      <c r="D15" s="11">
        <v>1258387.6000000001</v>
      </c>
    </row>
    <row r="16" spans="1:5" ht="20.100000000000001" customHeight="1" x14ac:dyDescent="0.25">
      <c r="A16" s="4"/>
      <c r="B16" s="4"/>
      <c r="C16" s="9" t="s">
        <v>3</v>
      </c>
      <c r="D16" s="12">
        <v>869498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13287306.789999999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14369128.810000001</v>
      </c>
    </row>
    <row r="23" spans="1:4" ht="20.100000000000001" customHeight="1" x14ac:dyDescent="0.25">
      <c r="A23" s="4"/>
      <c r="B23" s="4"/>
      <c r="C23" s="9" t="s">
        <v>8</v>
      </c>
      <c r="D23" s="16">
        <v>-10446528.390000001</v>
      </c>
    </row>
    <row r="24" spans="1:4" ht="20.100000000000001" customHeight="1" x14ac:dyDescent="0.25">
      <c r="A24" s="4"/>
      <c r="B24" s="4"/>
      <c r="C24" s="9" t="s">
        <v>9</v>
      </c>
      <c r="D24" s="14"/>
    </row>
    <row r="25" spans="1:4" ht="20.100000000000001" customHeight="1" x14ac:dyDescent="0.25">
      <c r="A25" s="4"/>
      <c r="B25" s="4"/>
      <c r="C25" s="9" t="s">
        <v>10</v>
      </c>
      <c r="D25" s="11"/>
    </row>
    <row r="26" spans="1:4" ht="20.100000000000001" customHeight="1" x14ac:dyDescent="0.25">
      <c r="A26" s="4"/>
      <c r="B26" s="4"/>
      <c r="C26" s="9" t="s">
        <v>11</v>
      </c>
      <c r="D26" s="17"/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3922600.42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17209907.210000001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3005367.89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3005367.89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3005367.89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20">
        <f>+D28-D33</f>
        <v>14204539.32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17209907.210000001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59"/>
  <sheetViews>
    <sheetView zoomScale="85" zoomScaleNormal="85" workbookViewId="0">
      <selection activeCell="C9" sqref="C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7598588</v>
      </c>
    </row>
    <row r="16" spans="1:5" ht="20.100000000000001" customHeight="1" x14ac:dyDescent="0.25">
      <c r="A16" s="4"/>
      <c r="B16" s="4"/>
      <c r="C16" s="9" t="s">
        <v>2</v>
      </c>
      <c r="D16" s="11">
        <v>1645949.48</v>
      </c>
    </row>
    <row r="17" spans="1:4" ht="20.100000000000001" customHeight="1" x14ac:dyDescent="0.25">
      <c r="A17" s="4"/>
      <c r="B17" s="4"/>
      <c r="C17" s="9" t="s">
        <v>3</v>
      </c>
      <c r="D17" s="29">
        <v>1015934.03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10260471.51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15790204.07</f>
        <v>15790204.07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11480508.119999999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21740979.629999999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6330915.7199999997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6330915.7199999997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6330915.7199999997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15410063.91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21740979.629999999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9"/>
  <sheetViews>
    <sheetView topLeftCell="A10" zoomScale="85" zoomScaleNormal="85" workbookViewId="0">
      <selection activeCell="E30" sqref="E3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6186732.75</v>
      </c>
    </row>
    <row r="16" spans="1:5" ht="20.100000000000001" customHeight="1" x14ac:dyDescent="0.25">
      <c r="A16" s="4"/>
      <c r="B16" s="4"/>
      <c r="C16" s="9" t="s">
        <v>2</v>
      </c>
      <c r="D16" s="11">
        <v>1474449.48</v>
      </c>
    </row>
    <row r="17" spans="1:4" ht="20.100000000000001" customHeight="1" x14ac:dyDescent="0.25">
      <c r="A17" s="4"/>
      <c r="B17" s="4"/>
      <c r="C17" s="9" t="s">
        <v>3</v>
      </c>
      <c r="D17" s="29">
        <v>995935.03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8657117.2599999998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15790204.07</f>
        <v>15790204.07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11480508.119999999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20137625.379999999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2069376.7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2069376.7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2069376.7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18068248.68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20137625.379999999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9"/>
  <sheetViews>
    <sheetView topLeftCell="A16" zoomScale="85" zoomScaleNormal="85" workbookViewId="0">
      <selection activeCell="D45" sqref="D4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6151067.4500000002</v>
      </c>
    </row>
    <row r="16" spans="1:5" ht="20.100000000000001" customHeight="1" x14ac:dyDescent="0.25">
      <c r="A16" s="4"/>
      <c r="B16" s="4"/>
      <c r="C16" s="9" t="s">
        <v>2</v>
      </c>
      <c r="D16" s="11">
        <v>1592449.48</v>
      </c>
    </row>
    <row r="17" spans="1:4" ht="20.100000000000001" customHeight="1" x14ac:dyDescent="0.25">
      <c r="A17" s="4"/>
      <c r="B17" s="4"/>
      <c r="C17" s="9" t="s">
        <v>3</v>
      </c>
      <c r="D17" s="29">
        <v>1013567.1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8757084.0299999993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27552414.440000001</v>
      </c>
    </row>
    <row r="24" spans="1:4" ht="20.100000000000001" customHeight="1" x14ac:dyDescent="0.25">
      <c r="A24" s="4"/>
      <c r="B24" s="4"/>
      <c r="C24" s="9" t="s">
        <v>8</v>
      </c>
      <c r="D24" s="16">
        <f>16450211.21</f>
        <v>16450211.210000001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11102203.23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19859287.259999998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2278178.66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2278178.66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2278178.66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17581108.599999998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19859287.259999998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59"/>
  <sheetViews>
    <sheetView topLeftCell="A10" zoomScale="85" zoomScaleNormal="85" workbookViewId="0">
      <selection activeCell="D62" sqref="D6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76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5702373.5199999996</v>
      </c>
    </row>
    <row r="16" spans="1:5" ht="20.100000000000001" customHeight="1" x14ac:dyDescent="0.25">
      <c r="A16" s="4"/>
      <c r="B16" s="4"/>
      <c r="C16" s="9" t="s">
        <v>2</v>
      </c>
      <c r="D16" s="11">
        <v>1238537.48</v>
      </c>
    </row>
    <row r="17" spans="1:4" ht="20.100000000000001" customHeight="1" x14ac:dyDescent="0.25">
      <c r="A17" s="4"/>
      <c r="B17" s="4"/>
      <c r="C17" s="9" t="s">
        <v>3</v>
      </c>
      <c r="D17" s="29">
        <v>1080665.28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8021576.2800000003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27784096.440000001</v>
      </c>
    </row>
    <row r="24" spans="1:4" ht="20.100000000000001" customHeight="1" x14ac:dyDescent="0.25">
      <c r="A24" s="4"/>
      <c r="B24" s="4"/>
      <c r="C24" s="9" t="s">
        <v>8</v>
      </c>
      <c r="D24" s="16">
        <v>16789583.190000001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10994513.25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19016089.530000001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3191436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3191436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3191436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15824653.530000001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19016089.530000001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77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59"/>
  <sheetViews>
    <sheetView topLeftCell="A10" zoomScale="85" zoomScaleNormal="85" workbookViewId="0">
      <selection activeCell="D28" sqref="D2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81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5385530.9000000004</v>
      </c>
    </row>
    <row r="16" spans="1:5" ht="20.100000000000001" customHeight="1" x14ac:dyDescent="0.25">
      <c r="A16" s="4"/>
      <c r="B16" s="4"/>
      <c r="C16" s="9" t="s">
        <v>2</v>
      </c>
      <c r="D16" s="11">
        <v>1589657.48</v>
      </c>
    </row>
    <row r="17" spans="1:4" ht="20.100000000000001" customHeight="1" x14ac:dyDescent="0.25">
      <c r="A17" s="4"/>
      <c r="B17" s="4"/>
      <c r="C17" s="9" t="s">
        <v>3</v>
      </c>
      <c r="D17" s="29">
        <v>1234309.48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8209497.8600000013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27784130.440000001</v>
      </c>
    </row>
    <row r="24" spans="1:4" ht="20.100000000000001" customHeight="1" x14ac:dyDescent="0.25">
      <c r="A24" s="4"/>
      <c r="B24" s="4"/>
      <c r="C24" s="9" t="s">
        <v>8</v>
      </c>
      <c r="D24" s="16">
        <v>17118059.739999998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10666070.700000003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18875568.560000002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2074101.3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2074101.3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2074101.3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16801467.260000002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18875568.560000002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D4C5-67BF-44DB-ACEE-34091DFBE75C}">
  <dimension ref="A1:E59"/>
  <sheetViews>
    <sheetView topLeftCell="A10" zoomScale="85" zoomScaleNormal="85" workbookViewId="0">
      <selection activeCell="D20" sqref="D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5207314.3899999997</v>
      </c>
    </row>
    <row r="16" spans="1:5" ht="20.100000000000001" customHeight="1" x14ac:dyDescent="0.25">
      <c r="A16" s="4"/>
      <c r="B16" s="4"/>
      <c r="C16" s="9" t="s">
        <v>2</v>
      </c>
      <c r="D16" s="11">
        <v>1062697.48</v>
      </c>
    </row>
    <row r="17" spans="1:4" ht="20.100000000000001" customHeight="1" x14ac:dyDescent="0.25">
      <c r="A17" s="4"/>
      <c r="B17" s="4"/>
      <c r="C17" s="9" t="s">
        <v>3</v>
      </c>
      <c r="D17" s="29">
        <v>1130527.8799999999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7400539.7499999991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27784130.440000001</v>
      </c>
    </row>
    <row r="24" spans="1:4" ht="20.100000000000001" customHeight="1" x14ac:dyDescent="0.25">
      <c r="A24" s="4"/>
      <c r="B24" s="4"/>
      <c r="C24" s="9" t="s">
        <v>8</v>
      </c>
      <c r="D24" s="16">
        <v>17446307.149999999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10337823.289999999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17738363.039999999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2496448.42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2496448.42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2496448.42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15241914.619999999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17738363.039999999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C40C-0213-4CE1-AFCB-70EA003705CD}">
  <dimension ref="A1:E59"/>
  <sheetViews>
    <sheetView topLeftCell="A7" zoomScale="85" zoomScaleNormal="85" workbookViewId="0">
      <selection activeCell="E25" sqref="E2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3794617.1</v>
      </c>
    </row>
    <row r="16" spans="1:5" ht="20.100000000000001" customHeight="1" x14ac:dyDescent="0.25">
      <c r="A16" s="4"/>
      <c r="B16" s="4"/>
      <c r="C16" s="9" t="s">
        <v>2</v>
      </c>
      <c r="D16" s="11">
        <v>1062697.48</v>
      </c>
    </row>
    <row r="17" spans="1:4" ht="20.100000000000001" customHeight="1" x14ac:dyDescent="0.25">
      <c r="A17" s="4"/>
      <c r="B17" s="4"/>
      <c r="C17" s="9" t="s">
        <v>3</v>
      </c>
      <c r="D17" s="29">
        <v>1150266.7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6007581.2800000003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27784160.440000001</v>
      </c>
    </row>
    <row r="24" spans="1:4" ht="20.100000000000001" customHeight="1" x14ac:dyDescent="0.25">
      <c r="A24" s="4"/>
      <c r="B24" s="4"/>
      <c r="C24" s="9" t="s">
        <v>8</v>
      </c>
      <c r="D24" s="16">
        <v>17774554.579999998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10009605.859999999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16017187.140000001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3834972.9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3834972.9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3834972.9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12182214.24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16017187.140000001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D349-E3E1-43D4-A90C-D75FEF15EB8E}">
  <dimension ref="A1:E59"/>
  <sheetViews>
    <sheetView topLeftCell="A16" zoomScale="85" zoomScaleNormal="85" workbookViewId="0">
      <selection activeCell="D23" sqref="D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2872392.08</v>
      </c>
    </row>
    <row r="16" spans="1:5" ht="20.100000000000001" customHeight="1" x14ac:dyDescent="0.25">
      <c r="A16" s="4"/>
      <c r="B16" s="4"/>
      <c r="C16" s="9" t="s">
        <v>2</v>
      </c>
      <c r="D16" s="11">
        <v>696697.48</v>
      </c>
    </row>
    <row r="17" spans="1:4" ht="20.100000000000001" customHeight="1" x14ac:dyDescent="0.25">
      <c r="A17" s="4"/>
      <c r="B17" s="4"/>
      <c r="C17" s="9" t="s">
        <v>3</v>
      </c>
      <c r="D17" s="29">
        <v>1234309.48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4803399.04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27784202.440000001</v>
      </c>
    </row>
    <row r="24" spans="1:4" ht="20.100000000000001" customHeight="1" x14ac:dyDescent="0.25">
      <c r="A24" s="4"/>
      <c r="B24" s="4"/>
      <c r="C24" s="9" t="s">
        <v>8</v>
      </c>
      <c r="D24" s="16">
        <v>18112462.030000001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9671740.4100000001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14475139.449999999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1956450.26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1956450.26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1956450.26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12518689.189999999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14475139.449999999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1.2630314960629923" bottom="0.74803149606299213" header="0.31496062992125984" footer="0.31496062992125984"/>
  <pageSetup paperSize="9" scale="57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659A-1F04-4F4A-844D-0258C0E206B3}">
  <dimension ref="A1:E59"/>
  <sheetViews>
    <sheetView topLeftCell="A7" zoomScale="85" zoomScaleNormal="85" workbookViewId="0">
      <selection activeCell="I31" sqref="I3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85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2460350.0699999998</v>
      </c>
    </row>
    <row r="16" spans="1:5" ht="20.100000000000001" customHeight="1" x14ac:dyDescent="0.25">
      <c r="A16" s="4"/>
      <c r="B16" s="4"/>
      <c r="C16" s="9" t="s">
        <v>2</v>
      </c>
      <c r="D16" s="11">
        <v>696697.48</v>
      </c>
    </row>
    <row r="17" spans="1:4" ht="20.100000000000001" customHeight="1" x14ac:dyDescent="0.25">
      <c r="A17" s="4"/>
      <c r="B17" s="4"/>
      <c r="C17" s="9" t="s">
        <v>3</v>
      </c>
      <c r="D17" s="29">
        <v>1323903.3400000001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4480950.8899999997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29073493.829999998</v>
      </c>
    </row>
    <row r="24" spans="1:4" ht="20.100000000000001" customHeight="1" x14ac:dyDescent="0.25">
      <c r="A24" s="4"/>
      <c r="B24" s="4"/>
      <c r="C24" s="9" t="s">
        <v>8</v>
      </c>
      <c r="D24" s="16">
        <v>18424979.98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10648513.85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15129464.739999998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2287817.25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2287817.25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2287817.25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12841647.489999998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15129464.739999998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6692913385826772" bottom="0.94488188976377963" header="0.31496062992125984" footer="0.31496062992125984"/>
  <pageSetup scale="57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6BB0-13C3-4397-896C-D68CE3229BB6}">
  <dimension ref="A1:E60"/>
  <sheetViews>
    <sheetView zoomScale="85" zoomScaleNormal="85" workbookViewId="0">
      <selection activeCell="D36" sqref="D3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87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2119612.34</v>
      </c>
    </row>
    <row r="16" spans="1:5" ht="20.100000000000001" customHeight="1" x14ac:dyDescent="0.25">
      <c r="A16" s="8"/>
      <c r="B16" s="8"/>
      <c r="C16" s="9" t="s">
        <v>86</v>
      </c>
      <c r="D16" s="10">
        <v>372836.28</v>
      </c>
    </row>
    <row r="17" spans="1:4" ht="20.100000000000001" customHeight="1" x14ac:dyDescent="0.25">
      <c r="A17" s="4"/>
      <c r="B17" s="4"/>
      <c r="C17" s="9" t="s">
        <v>2</v>
      </c>
      <c r="D17" s="11">
        <v>814697.48</v>
      </c>
    </row>
    <row r="18" spans="1:4" ht="20.100000000000001" customHeight="1" x14ac:dyDescent="0.25">
      <c r="A18" s="4"/>
      <c r="B18" s="4"/>
      <c r="C18" s="9" t="s">
        <v>3</v>
      </c>
      <c r="D18" s="29">
        <v>1289874.94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4597021.04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29073506.829999998</v>
      </c>
    </row>
    <row r="25" spans="1:4" ht="20.100000000000001" customHeight="1" x14ac:dyDescent="0.25">
      <c r="A25" s="4"/>
      <c r="B25" s="4"/>
      <c r="C25" s="9" t="s">
        <v>8</v>
      </c>
      <c r="D25" s="16">
        <v>18729507.629999999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10343999.199999999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14941020.239999998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1853906.84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1853906.84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1853906.84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13087113.399999999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14941020.239999998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topLeftCell="A13" zoomScale="85" zoomScaleNormal="85" workbookViewId="0">
      <selection activeCell="D47" sqref="D47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37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10254766.07</v>
      </c>
    </row>
    <row r="15" spans="1:5" ht="20.100000000000001" customHeight="1" x14ac:dyDescent="0.25">
      <c r="A15" s="4"/>
      <c r="B15" s="4"/>
      <c r="C15" s="9" t="s">
        <v>2</v>
      </c>
      <c r="D15" s="11">
        <v>883565.6</v>
      </c>
    </row>
    <row r="16" spans="1:5" ht="20.100000000000001" customHeight="1" x14ac:dyDescent="0.25">
      <c r="A16" s="4"/>
      <c r="B16" s="4"/>
      <c r="C16" s="9" t="s">
        <v>3</v>
      </c>
      <c r="D16" s="12">
        <v>832967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11971298.67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14077299.029999999</v>
      </c>
    </row>
    <row r="23" spans="1:4" ht="20.100000000000001" customHeight="1" x14ac:dyDescent="0.25">
      <c r="A23" s="4"/>
      <c r="B23" s="4"/>
      <c r="C23" s="9" t="s">
        <v>8</v>
      </c>
      <c r="D23" s="16">
        <v>-10697854.48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3379444.5499999989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15350743.219999999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2052199.94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2052199.94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2052199.94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13298543.279999999</v>
      </c>
    </row>
    <row r="43" spans="1:4" ht="20.100000000000001" customHeight="1" x14ac:dyDescent="0.25">
      <c r="A43" s="4"/>
      <c r="B43" s="4"/>
      <c r="C43" s="5" t="s">
        <v>24</v>
      </c>
      <c r="D43" s="20">
        <f>+D28-D33</f>
        <v>13298543.279999999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15350743.219999999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D731D-FBBB-48BB-85F8-7123953DF462}">
  <dimension ref="A1:E60"/>
  <sheetViews>
    <sheetView topLeftCell="A37" zoomScale="85" zoomScaleNormal="85" workbookViewId="0">
      <selection activeCell="E39" sqref="E3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88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1536475.41</v>
      </c>
    </row>
    <row r="16" spans="1:5" ht="20.100000000000001" customHeight="1" x14ac:dyDescent="0.25">
      <c r="A16" s="8"/>
      <c r="B16" s="8"/>
      <c r="C16" s="9" t="s">
        <v>86</v>
      </c>
      <c r="D16" s="10">
        <v>392836.28</v>
      </c>
    </row>
    <row r="17" spans="1:4" ht="20.100000000000001" customHeight="1" x14ac:dyDescent="0.25">
      <c r="A17" s="4"/>
      <c r="B17" s="4"/>
      <c r="C17" s="9" t="s">
        <v>2</v>
      </c>
      <c r="D17" s="11">
        <v>15601462.48</v>
      </c>
    </row>
    <row r="18" spans="1:4" ht="20.100000000000001" customHeight="1" x14ac:dyDescent="0.25">
      <c r="A18" s="4"/>
      <c r="B18" s="4"/>
      <c r="C18" s="9" t="s">
        <v>3</v>
      </c>
      <c r="D18" s="29">
        <v>1235837.19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18766611.360000003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29073506.829999998</v>
      </c>
    </row>
    <row r="25" spans="1:4" ht="20.100000000000001" customHeight="1" x14ac:dyDescent="0.25">
      <c r="A25" s="4"/>
      <c r="B25" s="4"/>
      <c r="C25" s="9" t="s">
        <v>8</v>
      </c>
      <c r="D25" s="16">
        <v>19029443.120000001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10343999.199999999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29110610.560000002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1846215.34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1846215.34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1846215.34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27264395.220000003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29110610.560000002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893F-ABE0-4D25-9D2F-0447931CD08D}">
  <dimension ref="A1:E60"/>
  <sheetViews>
    <sheetView topLeftCell="A4" zoomScale="85" zoomScaleNormal="85" workbookViewId="0">
      <selection activeCell="F24" sqref="F2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89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746652.33</v>
      </c>
    </row>
    <row r="16" spans="1:5" ht="20.100000000000001" customHeight="1" x14ac:dyDescent="0.25">
      <c r="A16" s="8"/>
      <c r="B16" s="8"/>
      <c r="C16" s="9" t="s">
        <v>86</v>
      </c>
      <c r="D16" s="10">
        <v>636561.28</v>
      </c>
    </row>
    <row r="17" spans="1:4" ht="20.100000000000001" customHeight="1" x14ac:dyDescent="0.25">
      <c r="A17" s="4"/>
      <c r="B17" s="4"/>
      <c r="C17" s="9" t="s">
        <v>2</v>
      </c>
      <c r="D17" s="11">
        <v>15903500.380000001</v>
      </c>
    </row>
    <row r="18" spans="1:4" ht="20.100000000000001" customHeight="1" x14ac:dyDescent="0.25">
      <c r="A18" s="4"/>
      <c r="B18" s="4"/>
      <c r="C18" s="9" t="s">
        <v>3</v>
      </c>
      <c r="D18" s="29">
        <v>1397489.81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18684203.800000001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29078658.73</v>
      </c>
    </row>
    <row r="25" spans="1:4" ht="20.100000000000001" customHeight="1" x14ac:dyDescent="0.25">
      <c r="A25" s="4"/>
      <c r="B25" s="4"/>
      <c r="C25" s="9" t="s">
        <v>8</v>
      </c>
      <c r="D25" s="16">
        <v>19326611.289999999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9752047.4399999995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28436251.240000002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4027693.38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4027693.38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4027693.38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24408557.860000003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28436251.240000002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F462-88E1-40EC-A749-01D2CFFEB132}">
  <dimension ref="A1:E60"/>
  <sheetViews>
    <sheetView topLeftCell="A10" zoomScale="85" zoomScaleNormal="85" workbookViewId="0">
      <selection activeCell="F32" sqref="F3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90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2060678.9</v>
      </c>
    </row>
    <row r="16" spans="1:5" ht="20.100000000000001" customHeight="1" x14ac:dyDescent="0.25">
      <c r="A16" s="8"/>
      <c r="B16" s="8"/>
      <c r="C16" s="9" t="s">
        <v>86</v>
      </c>
      <c r="D16" s="10">
        <v>50001.279999999999</v>
      </c>
    </row>
    <row r="17" spans="1:4" ht="20.100000000000001" customHeight="1" x14ac:dyDescent="0.25">
      <c r="A17" s="4"/>
      <c r="B17" s="4"/>
      <c r="C17" s="9" t="s">
        <v>2</v>
      </c>
      <c r="D17" s="11">
        <v>15885875.380000001</v>
      </c>
    </row>
    <row r="18" spans="1:4" ht="20.100000000000001" customHeight="1" x14ac:dyDescent="0.25">
      <c r="A18" s="4"/>
      <c r="B18" s="4"/>
      <c r="C18" s="9" t="s">
        <v>3</v>
      </c>
      <c r="D18" s="29">
        <v>1189084.47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19185640.030000001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29078659.73</v>
      </c>
    </row>
    <row r="25" spans="1:4" ht="20.100000000000001" customHeight="1" x14ac:dyDescent="0.25">
      <c r="A25" s="4"/>
      <c r="B25" s="4"/>
      <c r="C25" s="9" t="s">
        <v>8</v>
      </c>
      <c r="D25" s="16">
        <v>19622950.73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9455709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28641349.030000001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4282155.0999999996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4282155.0999999996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4282155.0999999996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24359193.93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28641349.030000001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39370078740157483" bottom="0.94488188976377963" header="0.31496062992125984" footer="0.31496062992125984"/>
  <pageSetup scale="54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BFE2-781C-47F9-85FA-7FD6FB9D00A8}">
  <sheetPr>
    <pageSetUpPr fitToPage="1"/>
  </sheetPr>
  <dimension ref="A1:E60"/>
  <sheetViews>
    <sheetView topLeftCell="A22" zoomScale="85" zoomScaleNormal="85" workbookViewId="0">
      <selection activeCell="C28" sqref="C2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91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1569541.16</v>
      </c>
    </row>
    <row r="16" spans="1:5" ht="20.100000000000001" customHeight="1" x14ac:dyDescent="0.25">
      <c r="A16" s="8"/>
      <c r="B16" s="8"/>
      <c r="C16" s="9" t="s">
        <v>86</v>
      </c>
      <c r="D16" s="10">
        <v>180801.28</v>
      </c>
    </row>
    <row r="17" spans="1:4" ht="20.100000000000001" customHeight="1" x14ac:dyDescent="0.25">
      <c r="A17" s="4"/>
      <c r="B17" s="4"/>
      <c r="C17" s="9" t="s">
        <v>2</v>
      </c>
      <c r="D17" s="11">
        <v>15873875.380000001</v>
      </c>
    </row>
    <row r="18" spans="1:4" ht="20.100000000000001" customHeight="1" x14ac:dyDescent="0.25">
      <c r="A18" s="4"/>
      <c r="B18" s="4"/>
      <c r="C18" s="9" t="s">
        <v>3</v>
      </c>
      <c r="D18" s="29">
        <v>1257617.3400000001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18881835.16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29104619.780000001</v>
      </c>
    </row>
    <row r="25" spans="1:4" ht="20.100000000000001" customHeight="1" x14ac:dyDescent="0.25">
      <c r="A25" s="4"/>
      <c r="B25" s="4"/>
      <c r="C25" s="9" t="s">
        <v>8</v>
      </c>
      <c r="D25" s="16">
        <v>19919224.870000001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9185394.9100000001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28067230.07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6784319.8099999996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6784319.8099999996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6784319.8099999996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21282910.260000002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28067230.07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CA1D-CD32-4179-8E63-A1C1525E84C3}">
  <sheetPr>
    <pageSetUpPr fitToPage="1"/>
  </sheetPr>
  <dimension ref="A1:E60"/>
  <sheetViews>
    <sheetView topLeftCell="A10" zoomScale="85" zoomScaleNormal="85" workbookViewId="0">
      <selection activeCell="G32" sqref="G3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1082328.6200000001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15096441.279999999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362685</v>
      </c>
    </row>
    <row r="18" spans="1:5" ht="20.100000000000001" customHeight="1" x14ac:dyDescent="0.25">
      <c r="A18" s="4"/>
      <c r="B18" s="4"/>
      <c r="C18" s="9" t="s">
        <v>3</v>
      </c>
      <c r="D18" s="29">
        <v>1697131.2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18238586.099999998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29149617.780000001</v>
      </c>
    </row>
    <row r="25" spans="1:5" ht="20.100000000000001" customHeight="1" x14ac:dyDescent="0.25">
      <c r="A25" s="4"/>
      <c r="B25" s="4"/>
      <c r="C25" s="9" t="s">
        <v>8</v>
      </c>
      <c r="D25" s="16">
        <v>20214838.199999999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8934779.5800000001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27173365.68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5598607.8799999999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5598607.8799999999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5598607.8799999999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21574757.800000001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27173365.68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scale="57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CF6D-A4B4-49B7-A3DF-7C57F0439F46}">
  <sheetPr>
    <pageSetUpPr fitToPage="1"/>
  </sheetPr>
  <dimension ref="A1:E60"/>
  <sheetViews>
    <sheetView topLeftCell="A16" zoomScale="85" zoomScaleNormal="85" workbookViewId="0">
      <selection activeCell="D9" sqref="D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10668805.720000001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5096441.28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417786</v>
      </c>
    </row>
    <row r="18" spans="1:5" ht="20.100000000000001" customHeight="1" x14ac:dyDescent="0.25">
      <c r="A18" s="4"/>
      <c r="B18" s="4"/>
      <c r="C18" s="9" t="s">
        <v>3</v>
      </c>
      <c r="D18" s="29">
        <v>1433686.06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17616719.059999999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29149617.780000001</v>
      </c>
    </row>
    <row r="25" spans="1:5" ht="20.100000000000001" customHeight="1" x14ac:dyDescent="0.25">
      <c r="A25" s="4"/>
      <c r="B25" s="4"/>
      <c r="C25" s="9" t="s">
        <v>8</v>
      </c>
      <c r="D25" s="16">
        <v>20509473.629999999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8640144.1500000004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26256863.210000001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6428954.3099999996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6428954.3099999996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6428954.3099999996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19827908.900000002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26256863.210000001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F98C-FC68-406D-9A7D-5E8A2E6E20DE}">
  <sheetPr>
    <pageSetUpPr fitToPage="1"/>
  </sheetPr>
  <dimension ref="A1:E60"/>
  <sheetViews>
    <sheetView topLeftCell="A4" zoomScale="85" zoomScaleNormal="85" workbookViewId="0">
      <selection activeCell="F26" sqref="F2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9021046.3000000007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5111641.28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437786</v>
      </c>
    </row>
    <row r="18" spans="1:5" ht="20.100000000000001" customHeight="1" x14ac:dyDescent="0.25">
      <c r="A18" s="4"/>
      <c r="B18" s="4"/>
      <c r="C18" s="9" t="s">
        <v>3</v>
      </c>
      <c r="D18" s="29">
        <v>1172870.22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15743343.800000003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29903207.780000001</v>
      </c>
    </row>
    <row r="25" spans="1:5" ht="20.100000000000001" customHeight="1" x14ac:dyDescent="0.25">
      <c r="A25" s="4"/>
      <c r="B25" s="4"/>
      <c r="C25" s="9" t="s">
        <v>8</v>
      </c>
      <c r="D25" s="16">
        <v>21430608.07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8472599.7100000009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24215943.510000005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5555062.1200000001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5555062.1200000001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5555062.1200000001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18660881.390000004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24215943.510000005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scale="57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0895-553C-432E-BB55-2D8AFBE33B3C}">
  <sheetPr>
    <pageSetUpPr fitToPage="1"/>
  </sheetPr>
  <dimension ref="A1:E64"/>
  <sheetViews>
    <sheetView zoomScale="85" zoomScaleNormal="85" workbookViewId="0">
      <selection activeCell="F8" sqref="F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95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6103716.9299999997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5166742.28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417786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1743331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13431576.210000001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29995910.579999998</v>
      </c>
    </row>
    <row r="25" spans="1:5" ht="20.100000000000001" customHeight="1" x14ac:dyDescent="0.25">
      <c r="A25" s="4"/>
      <c r="B25" s="35"/>
      <c r="C25" s="41" t="s">
        <v>8</v>
      </c>
      <c r="D25" s="48">
        <v>21725027.34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6">
        <v>8270883.2400000002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21702459.450000003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6918796.6399999997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6918796.6399999997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6918796.6399999997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14783662.810000002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21702459.450000003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99" t="s">
        <v>80</v>
      </c>
      <c r="D62" s="99"/>
    </row>
    <row r="63" spans="1:4" ht="21" x14ac:dyDescent="0.35">
      <c r="B63" s="55"/>
      <c r="C63" s="96" t="s">
        <v>75</v>
      </c>
      <c r="D63" s="96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scale="46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4E28-327E-4F02-8904-17C5EDADC44C}">
  <sheetPr>
    <pageSetUpPr fitToPage="1"/>
  </sheetPr>
  <dimension ref="A1:E64"/>
  <sheetViews>
    <sheetView topLeftCell="A19" zoomScale="85" zoomScaleNormal="85" workbookViewId="0">
      <selection activeCell="F60" sqref="F6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96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8453147.5399999991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50000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417786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2574034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11494967.539999999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29995920.579999998</v>
      </c>
    </row>
    <row r="25" spans="1:5" ht="20.100000000000001" customHeight="1" x14ac:dyDescent="0.25">
      <c r="A25" s="4"/>
      <c r="B25" s="35"/>
      <c r="C25" s="41" t="s">
        <v>8</v>
      </c>
      <c r="D25" s="48">
        <v>22018479.170000002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6">
        <v>7977441.4100000001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19472408.949999999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8467120.5700000003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8467120.5700000003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8467120.5700000003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11005288.379999999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19472408.949999999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99" t="s">
        <v>80</v>
      </c>
      <c r="D62" s="99"/>
    </row>
    <row r="63" spans="1:4" ht="21" x14ac:dyDescent="0.35">
      <c r="B63" s="55"/>
      <c r="C63" s="96" t="s">
        <v>75</v>
      </c>
      <c r="D63" s="96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5C92-F00C-4695-ADF5-8528B3799ECE}">
  <sheetPr>
    <pageSetUpPr fitToPage="1"/>
  </sheetPr>
  <dimension ref="A1:E64"/>
  <sheetViews>
    <sheetView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97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2492338.4900000002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122000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596986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3524436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6735760.4900000002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29995949.579999998</v>
      </c>
    </row>
    <row r="25" spans="1:5" ht="20.100000000000001" customHeight="1" x14ac:dyDescent="0.25">
      <c r="A25" s="4"/>
      <c r="B25" s="35"/>
      <c r="C25" s="41" t="s">
        <v>8</v>
      </c>
      <c r="D25" s="48">
        <v>22334610.239999998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3">
        <v>7661339.3399999999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14397099.83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2105401.9500000002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2105401.9500000002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2105401.9500000002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12291697.879999999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14397099.829999998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99" t="s">
        <v>80</v>
      </c>
      <c r="D62" s="99"/>
    </row>
    <row r="63" spans="1:4" ht="21" x14ac:dyDescent="0.35">
      <c r="B63" s="55"/>
      <c r="C63" s="96" t="s">
        <v>75</v>
      </c>
      <c r="D63" s="96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topLeftCell="C7" zoomScale="85" zoomScaleNormal="85" workbookViewId="0">
      <selection activeCell="D51" sqref="D51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38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9353498.9499999993</v>
      </c>
    </row>
    <row r="15" spans="1:5" ht="20.100000000000001" customHeight="1" x14ac:dyDescent="0.25">
      <c r="A15" s="4"/>
      <c r="B15" s="4"/>
      <c r="C15" s="9" t="s">
        <v>2</v>
      </c>
      <c r="D15" s="11">
        <v>1073402.8</v>
      </c>
    </row>
    <row r="16" spans="1:5" ht="20.100000000000001" customHeight="1" x14ac:dyDescent="0.25">
      <c r="A16" s="4"/>
      <c r="B16" s="4"/>
      <c r="C16" s="9" t="s">
        <v>3</v>
      </c>
      <c r="D16" s="12">
        <v>1348432.49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11775334.24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14091944.01</v>
      </c>
    </row>
    <row r="23" spans="1:4" ht="20.100000000000001" customHeight="1" x14ac:dyDescent="0.25">
      <c r="A23" s="4"/>
      <c r="B23" s="4"/>
      <c r="C23" s="9" t="s">
        <v>8</v>
      </c>
      <c r="D23" s="16">
        <v>-10997854.48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3094089.5299999993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14869423.77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3147262.53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3147262.53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3147262.53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11722161.24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14869423.77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7F29-D288-4328-BEED-6C1F986A5F0F}">
  <sheetPr>
    <pageSetUpPr fitToPage="1"/>
  </sheetPr>
  <dimension ref="A1:E63"/>
  <sheetViews>
    <sheetView topLeftCell="A4" zoomScale="85" zoomScaleNormal="85" workbookViewId="0">
      <selection activeCell="F9" sqref="F9"/>
    </sheetView>
  </sheetViews>
  <sheetFormatPr baseColWidth="10" defaultRowHeight="15" x14ac:dyDescent="0.25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20.25" x14ac:dyDescent="0.25">
      <c r="A7" s="1"/>
      <c r="B7" s="1"/>
      <c r="C7" s="109" t="s">
        <v>98</v>
      </c>
      <c r="D7" s="109"/>
    </row>
    <row r="8" spans="1:5" ht="20.25" x14ac:dyDescent="0.25">
      <c r="A8" s="1"/>
      <c r="B8" s="1"/>
      <c r="C8" s="109" t="s">
        <v>61</v>
      </c>
      <c r="D8" s="109"/>
    </row>
    <row r="9" spans="1:5" ht="20.25" x14ac:dyDescent="0.25">
      <c r="A9" s="1"/>
      <c r="B9" s="1"/>
      <c r="C9" s="31"/>
      <c r="D9" s="31"/>
    </row>
    <row r="10" spans="1:5" ht="20.25" x14ac:dyDescent="0.25">
      <c r="A10" s="1"/>
      <c r="B10" s="1"/>
      <c r="C10" s="31"/>
      <c r="D10" s="31"/>
    </row>
    <row r="11" spans="1:5" ht="20.25" x14ac:dyDescent="0.25">
      <c r="A11" s="1"/>
      <c r="B11" s="1"/>
      <c r="C11" s="31"/>
      <c r="D11" s="31"/>
    </row>
    <row r="12" spans="1:5" ht="14.25" customHeight="1" x14ac:dyDescent="0.25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25">
      <c r="A14" s="4"/>
      <c r="B14" s="4"/>
      <c r="C14" s="38"/>
      <c r="D14" s="58"/>
    </row>
    <row r="15" spans="1:5" ht="18" customHeight="1" x14ac:dyDescent="0.25">
      <c r="A15" s="4"/>
      <c r="B15" s="35"/>
      <c r="C15" s="36" t="s">
        <v>0</v>
      </c>
      <c r="D15" s="37"/>
    </row>
    <row r="16" spans="1:5" ht="20.100000000000001" customHeight="1" x14ac:dyDescent="0.25">
      <c r="A16" s="6"/>
      <c r="B16" s="37"/>
      <c r="C16" s="38" t="s">
        <v>33</v>
      </c>
      <c r="D16" s="39"/>
    </row>
    <row r="17" spans="1:5" ht="20.100000000000001" customHeight="1" x14ac:dyDescent="0.25">
      <c r="A17" s="8"/>
      <c r="B17" s="40"/>
      <c r="C17" s="41" t="s">
        <v>1</v>
      </c>
      <c r="D17" s="42">
        <v>1045626.08</v>
      </c>
      <c r="E17" s="33"/>
    </row>
    <row r="18" spans="1:5" ht="20.100000000000001" customHeight="1" x14ac:dyDescent="0.25">
      <c r="A18" s="8"/>
      <c r="B18" s="40"/>
      <c r="C18" s="41" t="s">
        <v>86</v>
      </c>
      <c r="D18" s="42">
        <v>130000</v>
      </c>
      <c r="E18" s="33"/>
    </row>
    <row r="19" spans="1:5" ht="20.100000000000001" customHeight="1" x14ac:dyDescent="0.25">
      <c r="A19" s="4"/>
      <c r="B19" s="35"/>
      <c r="C19" s="41" t="s">
        <v>2</v>
      </c>
      <c r="D19" s="43">
        <v>541885</v>
      </c>
      <c r="E19" s="33"/>
    </row>
    <row r="20" spans="1:5" ht="20.100000000000001" customHeight="1" x14ac:dyDescent="0.25">
      <c r="A20" s="4"/>
      <c r="B20" s="35"/>
      <c r="C20" s="41" t="s">
        <v>3</v>
      </c>
      <c r="D20" s="44">
        <v>3824396</v>
      </c>
      <c r="E20" s="34"/>
    </row>
    <row r="21" spans="1:5" ht="20.100000000000001" customHeight="1" x14ac:dyDescent="0.25">
      <c r="A21" s="4"/>
      <c r="B21" s="35"/>
      <c r="C21" s="38" t="s">
        <v>4</v>
      </c>
      <c r="D21" s="45">
        <f>SUM(D17:D20)</f>
        <v>5541907.0800000001</v>
      </c>
    </row>
    <row r="22" spans="1:5" ht="20.25" x14ac:dyDescent="0.25">
      <c r="A22" s="4"/>
      <c r="B22" s="35"/>
      <c r="C22" s="38"/>
      <c r="D22" s="46"/>
    </row>
    <row r="23" spans="1:5" ht="20.100000000000001" customHeight="1" x14ac:dyDescent="0.25">
      <c r="A23" s="4"/>
      <c r="B23" s="35"/>
      <c r="C23" s="38" t="s">
        <v>34</v>
      </c>
      <c r="D23" s="47"/>
    </row>
    <row r="24" spans="1:5" ht="20.100000000000001" customHeight="1" x14ac:dyDescent="0.25">
      <c r="A24" s="4"/>
      <c r="B24" s="35"/>
      <c r="C24" s="41" t="s">
        <v>5</v>
      </c>
      <c r="D24" s="43">
        <v>0</v>
      </c>
    </row>
    <row r="25" spans="1:5" ht="20.100000000000001" customHeight="1" x14ac:dyDescent="0.25">
      <c r="A25" s="4"/>
      <c r="B25" s="35"/>
      <c r="C25" s="41" t="s">
        <v>6</v>
      </c>
      <c r="D25" s="43">
        <v>0</v>
      </c>
    </row>
    <row r="26" spans="1:5" ht="20.100000000000001" customHeight="1" x14ac:dyDescent="0.25">
      <c r="A26" s="4"/>
      <c r="B26" s="35"/>
      <c r="C26" s="41" t="s">
        <v>7</v>
      </c>
      <c r="D26" s="46">
        <v>30487886.879999999</v>
      </c>
    </row>
    <row r="27" spans="1:5" ht="20.100000000000001" customHeight="1" x14ac:dyDescent="0.25">
      <c r="A27" s="4"/>
      <c r="B27" s="35"/>
      <c r="C27" s="41" t="s">
        <v>8</v>
      </c>
      <c r="D27" s="48">
        <v>22634148.460000001</v>
      </c>
    </row>
    <row r="28" spans="1:5" ht="20.100000000000001" customHeight="1" x14ac:dyDescent="0.25">
      <c r="A28" s="4"/>
      <c r="B28" s="35"/>
      <c r="C28" s="41" t="s">
        <v>9</v>
      </c>
      <c r="D28" s="46">
        <v>0</v>
      </c>
    </row>
    <row r="29" spans="1:5" ht="20.100000000000001" customHeight="1" x14ac:dyDescent="0.25">
      <c r="A29" s="4"/>
      <c r="B29" s="35"/>
      <c r="C29" s="41" t="s">
        <v>10</v>
      </c>
      <c r="D29" s="43">
        <v>0</v>
      </c>
    </row>
    <row r="30" spans="1:5" ht="20.100000000000001" customHeight="1" x14ac:dyDescent="0.25">
      <c r="A30" s="4"/>
      <c r="B30" s="35"/>
      <c r="C30" s="41" t="s">
        <v>11</v>
      </c>
      <c r="D30" s="49">
        <v>0</v>
      </c>
    </row>
    <row r="31" spans="1:5" ht="20.100000000000001" customHeight="1" x14ac:dyDescent="0.25">
      <c r="A31" s="4"/>
      <c r="B31" s="35"/>
      <c r="C31" s="38" t="s">
        <v>12</v>
      </c>
      <c r="D31" s="43">
        <v>7853738.4199999999</v>
      </c>
    </row>
    <row r="32" spans="1:5" ht="20.100000000000001" customHeight="1" thickBot="1" x14ac:dyDescent="0.3">
      <c r="A32" s="4"/>
      <c r="B32" s="35"/>
      <c r="C32" s="38" t="s">
        <v>13</v>
      </c>
      <c r="D32" s="50">
        <f>+D21+D31</f>
        <v>13395645.5</v>
      </c>
    </row>
    <row r="33" spans="1:5" ht="21" thickTop="1" x14ac:dyDescent="0.25">
      <c r="A33" s="4"/>
      <c r="B33" s="35"/>
      <c r="C33" s="38"/>
      <c r="D33" s="51"/>
    </row>
    <row r="34" spans="1:5" ht="20.100000000000001" customHeight="1" x14ac:dyDescent="0.25">
      <c r="A34" s="4"/>
      <c r="B34" s="35"/>
      <c r="C34" s="36" t="s">
        <v>14</v>
      </c>
      <c r="D34" s="51"/>
    </row>
    <row r="35" spans="1:5" ht="20.100000000000001" customHeight="1" x14ac:dyDescent="0.25">
      <c r="A35" s="4"/>
      <c r="B35" s="35"/>
      <c r="C35" s="38" t="s">
        <v>35</v>
      </c>
      <c r="D35" s="39"/>
    </row>
    <row r="36" spans="1:5" ht="20.100000000000001" customHeight="1" x14ac:dyDescent="0.25">
      <c r="A36" s="4"/>
      <c r="B36" s="35"/>
      <c r="C36" s="41" t="s">
        <v>15</v>
      </c>
      <c r="D36" s="46">
        <v>0</v>
      </c>
    </row>
    <row r="37" spans="1:5" ht="20.100000000000001" customHeight="1" x14ac:dyDescent="0.25">
      <c r="A37" s="4"/>
      <c r="B37" s="35"/>
      <c r="C37" s="41" t="s">
        <v>16</v>
      </c>
      <c r="D37" s="43">
        <v>4264203.2699999996</v>
      </c>
      <c r="E37" s="34"/>
    </row>
    <row r="38" spans="1:5" ht="20.100000000000001" customHeight="1" x14ac:dyDescent="0.25">
      <c r="A38" s="4"/>
      <c r="B38" s="35"/>
      <c r="C38" s="41" t="s">
        <v>17</v>
      </c>
      <c r="D38" s="46">
        <v>0</v>
      </c>
    </row>
    <row r="39" spans="1:5" ht="20.100000000000001" customHeight="1" x14ac:dyDescent="0.25">
      <c r="A39" s="4"/>
      <c r="B39" s="35"/>
      <c r="C39" s="38" t="s">
        <v>18</v>
      </c>
      <c r="D39" s="52">
        <f>SUM(D36:D38)</f>
        <v>4264203.2699999996</v>
      </c>
      <c r="E39" s="32"/>
    </row>
    <row r="40" spans="1:5" ht="20.100000000000001" customHeight="1" x14ac:dyDescent="0.25">
      <c r="A40" s="4"/>
      <c r="B40" s="35"/>
      <c r="C40" s="38" t="s">
        <v>19</v>
      </c>
      <c r="D40" s="46">
        <v>0</v>
      </c>
    </row>
    <row r="41" spans="1:5" ht="20.100000000000001" customHeight="1" x14ac:dyDescent="0.25">
      <c r="A41" s="4"/>
      <c r="B41" s="35"/>
      <c r="C41" s="38" t="s">
        <v>20</v>
      </c>
      <c r="D41" s="45">
        <f>+D39+D40</f>
        <v>4264203.2699999996</v>
      </c>
    </row>
    <row r="42" spans="1:5" ht="20.25" x14ac:dyDescent="0.25">
      <c r="A42" s="4"/>
      <c r="B42" s="35"/>
      <c r="C42" s="38"/>
      <c r="D42" s="51"/>
    </row>
    <row r="43" spans="1:5" ht="20.100000000000001" customHeight="1" x14ac:dyDescent="0.25">
      <c r="A43" s="4"/>
      <c r="B43" s="35"/>
      <c r="C43" s="38" t="s">
        <v>36</v>
      </c>
      <c r="D43" s="46"/>
    </row>
    <row r="44" spans="1:5" ht="20.100000000000001" customHeight="1" x14ac:dyDescent="0.25">
      <c r="A44" s="4"/>
      <c r="B44" s="35"/>
      <c r="C44" s="41" t="s">
        <v>21</v>
      </c>
      <c r="D44" s="43">
        <v>0</v>
      </c>
    </row>
    <row r="45" spans="1:5" ht="20.100000000000001" customHeight="1" x14ac:dyDescent="0.25">
      <c r="A45" s="4"/>
      <c r="B45" s="35"/>
      <c r="C45" s="41" t="s">
        <v>22</v>
      </c>
      <c r="D45" s="43">
        <v>0</v>
      </c>
    </row>
    <row r="46" spans="1:5" ht="20.100000000000001" customHeight="1" x14ac:dyDescent="0.25">
      <c r="A46" s="4"/>
      <c r="B46" s="35"/>
      <c r="C46" s="41" t="s">
        <v>23</v>
      </c>
      <c r="D46" s="43">
        <v>0</v>
      </c>
    </row>
    <row r="47" spans="1:5" ht="20.100000000000001" customHeight="1" x14ac:dyDescent="0.25">
      <c r="A47" s="4"/>
      <c r="B47" s="35"/>
      <c r="C47" s="38" t="s">
        <v>24</v>
      </c>
      <c r="D47" s="45">
        <f>+D32-D37</f>
        <v>9131442.2300000004</v>
      </c>
    </row>
    <row r="48" spans="1:5" ht="20.100000000000001" customHeight="1" thickBot="1" x14ac:dyDescent="0.3">
      <c r="A48" s="4"/>
      <c r="B48" s="35"/>
      <c r="C48" s="38" t="s">
        <v>25</v>
      </c>
      <c r="D48" s="53">
        <f>+D41+D47</f>
        <v>13395645.5</v>
      </c>
    </row>
    <row r="49" spans="1:4" ht="21" thickTop="1" x14ac:dyDescent="0.25">
      <c r="A49" s="4"/>
      <c r="B49" s="35"/>
      <c r="C49" s="38"/>
      <c r="D49" s="54"/>
    </row>
    <row r="50" spans="1:4" ht="20.25" x14ac:dyDescent="0.25">
      <c r="A50" s="4"/>
      <c r="B50" s="35"/>
      <c r="C50" s="38"/>
      <c r="D50" s="51"/>
    </row>
    <row r="51" spans="1:4" ht="20.25" x14ac:dyDescent="0.25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ht="18.75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806C-F54D-4FEA-A289-1CF5302444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5569-331F-4546-BA6E-6E3CA0A196C1}">
  <sheetPr>
    <pageSetUpPr fitToPage="1"/>
  </sheetPr>
  <dimension ref="A1:E63"/>
  <sheetViews>
    <sheetView zoomScale="85" zoomScaleNormal="85" workbookViewId="0">
      <selection activeCell="D37" sqref="D37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99</v>
      </c>
      <c r="D7" s="109"/>
    </row>
    <row r="8" spans="1:5" ht="20.25" x14ac:dyDescent="0.3">
      <c r="A8" s="1"/>
      <c r="B8" s="1"/>
      <c r="C8" s="109" t="s">
        <v>61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</v>
      </c>
      <c r="D17" s="42">
        <v>498058.05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541885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3594866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4780809.05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30487886.879999999</v>
      </c>
    </row>
    <row r="27" spans="1:5" ht="20.100000000000001" customHeight="1" x14ac:dyDescent="0.3">
      <c r="A27" s="4"/>
      <c r="B27" s="35"/>
      <c r="C27" s="41" t="s">
        <v>8</v>
      </c>
      <c r="D27" s="48">
        <v>22928933.77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7558964.1100000003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12339773.16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6152738.2599999998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6152738.2599999998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6152738.2599999998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6187034.9000000004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12339773.16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0FAB-74AF-4D32-9A53-A9D28DE54DA6}">
  <sheetPr>
    <pageSetUpPr fitToPage="1"/>
  </sheetPr>
  <dimension ref="A1:E63"/>
  <sheetViews>
    <sheetView zoomScale="85" zoomScaleNormal="85" workbookViewId="0">
      <selection activeCell="F15" sqref="F1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100</v>
      </c>
      <c r="D7" s="109"/>
    </row>
    <row r="8" spans="1:5" ht="20.25" x14ac:dyDescent="0.3">
      <c r="A8" s="1"/>
      <c r="B8" s="1"/>
      <c r="C8" s="109" t="s">
        <v>61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</v>
      </c>
      <c r="D17" s="42">
        <v>173509.09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395320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378365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3720094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4667288.09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f>D27+D31</f>
        <v>30505134.879999999</v>
      </c>
    </row>
    <row r="27" spans="1:5" ht="20.100000000000001" customHeight="1" x14ac:dyDescent="0.3">
      <c r="A27" s="4"/>
      <c r="B27" s="35"/>
      <c r="C27" s="41" t="s">
        <v>8</v>
      </c>
      <c r="D27" s="48">
        <v>23222546.899999999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7282587.9800000004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11949876.07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5428795.7400000002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5428795.7400000002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5428795.7400000002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6521080.3300000001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11949876.07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5050-FD79-431E-ADB4-E06E692DCCCD}">
  <sheetPr>
    <pageSetUpPr fitToPage="1"/>
  </sheetPr>
  <dimension ref="A1:E63"/>
  <sheetViews>
    <sheetView zoomScale="85" zoomScaleNormal="85" workbookViewId="0">
      <selection activeCell="D20" sqref="D2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102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157643.63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167000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326685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3321439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3972767.63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30505134.879999999</v>
      </c>
    </row>
    <row r="27" spans="1:5" ht="20.100000000000001" customHeight="1" x14ac:dyDescent="0.3">
      <c r="A27" s="4"/>
      <c r="B27" s="35"/>
      <c r="C27" s="41" t="s">
        <v>8</v>
      </c>
      <c r="D27" s="48">
        <v>23222546.899999999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7282587.9800000004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11255355.609999999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5903391.0099999998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5903391.0099999998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5903391.0099999998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5351964.5999999996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11255355.609999999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B944-FC10-4168-AF83-7B29BB553900}">
  <sheetPr>
    <pageSetUpPr fitToPage="1"/>
  </sheetPr>
  <dimension ref="A1:E63"/>
  <sheetViews>
    <sheetView topLeftCell="A21" zoomScale="85" zoomScaleNormal="85" workbookViewId="0">
      <selection activeCell="E23" sqref="E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104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157150.21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167000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5778605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3321439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9424194.2100000009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30505023.879999999</v>
      </c>
    </row>
    <row r="27" spans="1:5" ht="20.100000000000001" customHeight="1" x14ac:dyDescent="0.3">
      <c r="A27" s="4"/>
      <c r="B27" s="35"/>
      <c r="C27" s="41" t="s">
        <v>8</v>
      </c>
      <c r="D27" s="48">
        <v>23804590.059999999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f>D26-D27</f>
        <v>6700433.8200000003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16124628.030000001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2474791.69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2474791.69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2474791.69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13649836.340000002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16124628.030000001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B883-305F-48D6-8903-4D5FBB95ED7E}">
  <sheetPr>
    <pageSetUpPr fitToPage="1"/>
  </sheetPr>
  <dimension ref="A1:E63"/>
  <sheetViews>
    <sheetView topLeftCell="A15" zoomScale="85" zoomScaleNormal="85" workbookViewId="0">
      <selection activeCell="D9" sqref="D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105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5498328.5099999998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146973.34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395325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2944723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8985349.8499999996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30587966.079999998</v>
      </c>
    </row>
    <row r="27" spans="1:5" ht="20.100000000000001" customHeight="1" x14ac:dyDescent="0.3">
      <c r="A27" s="4"/>
      <c r="B27" s="35"/>
      <c r="C27" s="41" t="s">
        <v>8</v>
      </c>
      <c r="D27" s="48">
        <v>24096646.170000002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f>D26-D27</f>
        <v>6491319.9099999964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15476669.759999996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6020016.6200000001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6020016.6200000001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6020016.6200000001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9456653.1399999969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15476669.759999998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4EA8-120E-4809-8FCC-F44134D6BF7B}">
  <sheetPr>
    <pageSetUpPr fitToPage="1"/>
  </sheetPr>
  <dimension ref="A1:E63"/>
  <sheetViews>
    <sheetView topLeftCell="A2" zoomScale="85" zoomScaleNormal="85" workbookViewId="0">
      <selection activeCell="D35" sqref="D3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106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826513.33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146973.34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678685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2944723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4596894.67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30587971.079999998</v>
      </c>
    </row>
    <row r="27" spans="1:5" ht="20.100000000000001" customHeight="1" x14ac:dyDescent="0.3">
      <c r="A27" s="4"/>
      <c r="B27" s="35"/>
      <c r="C27" s="41" t="s">
        <v>8</v>
      </c>
      <c r="D27" s="48">
        <v>24381726.73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6206244.3499999996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10803139.02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5038657.4000000004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5038657.4000000004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5038657.4000000004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5764481.6199999992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10803139.02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8C42-0A91-46EB-B2D1-F7E327E955BA}">
  <sheetPr>
    <pageSetUpPr fitToPage="1"/>
  </sheetPr>
  <dimension ref="A1:E63"/>
  <sheetViews>
    <sheetView zoomScale="85" zoomScaleNormal="85" workbookViewId="0">
      <selection activeCell="E53" sqref="E5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107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786503.79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240813.34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9920885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2692965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13641167.130000001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30767096.579999998</v>
      </c>
    </row>
    <row r="27" spans="1:5" ht="20.100000000000001" customHeight="1" x14ac:dyDescent="0.3">
      <c r="A27" s="4"/>
      <c r="B27" s="35"/>
      <c r="C27" s="41" t="s">
        <v>8</v>
      </c>
      <c r="D27" s="48">
        <v>24665875.210000001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6101221.3700000001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19742388.5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3890837.66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3890837.66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3890837.66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15851550.84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19742388.5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7532-23D1-4A9B-A71B-EF1B6DE29B7B}">
  <sheetPr>
    <pageSetUpPr fitToPage="1"/>
  </sheetPr>
  <dimension ref="A1:E63"/>
  <sheetViews>
    <sheetView topLeftCell="A16" zoomScale="85" zoomScaleNormal="85" workbookViewId="0">
      <selection activeCell="D50" sqref="D5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108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211939.01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166337.34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9847045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2536926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12762247.35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30767096.579999998</v>
      </c>
    </row>
    <row r="27" spans="1:5" ht="20.100000000000001" customHeight="1" x14ac:dyDescent="0.3">
      <c r="A27" s="4"/>
      <c r="B27" s="35"/>
      <c r="C27" s="41" t="s">
        <v>8</v>
      </c>
      <c r="D27" s="48">
        <v>24949301.82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5817794.7599999998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18580042.109999999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2892097.08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2892097.08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2892097.08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15687945.029999999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18580042.109999999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7"/>
  <sheetViews>
    <sheetView topLeftCell="C1" zoomScale="85" zoomScaleNormal="85" workbookViewId="0">
      <selection activeCell="D50" sqref="D50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39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8856543.7899999991</v>
      </c>
    </row>
    <row r="15" spans="1:5" ht="20.100000000000001" customHeight="1" x14ac:dyDescent="0.25">
      <c r="A15" s="4"/>
      <c r="B15" s="4"/>
      <c r="C15" s="9" t="s">
        <v>2</v>
      </c>
      <c r="D15" s="11">
        <v>1350835.6</v>
      </c>
    </row>
    <row r="16" spans="1:5" ht="20.100000000000001" customHeight="1" x14ac:dyDescent="0.25">
      <c r="A16" s="4"/>
      <c r="B16" s="4"/>
      <c r="C16" s="9" t="s">
        <v>3</v>
      </c>
      <c r="D16" s="12">
        <v>1296458.22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11503837.609999999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14427345.43</v>
      </c>
    </row>
    <row r="23" spans="1:4" ht="20.100000000000001" customHeight="1" x14ac:dyDescent="0.25">
      <c r="A23" s="4"/>
      <c r="B23" s="4"/>
      <c r="C23" s="9" t="s">
        <v>8</v>
      </c>
      <c r="D23" s="16">
        <v>-10877990.08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3549355.3499999996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15053192.959999999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3244228.4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3244228.4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3244228.4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11808964.559999999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15053192.959999999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2DDA-FDEC-4C15-8518-BE4C22463280}">
  <sheetPr>
    <pageSetUpPr fitToPage="1"/>
  </sheetPr>
  <dimension ref="A1:E63"/>
  <sheetViews>
    <sheetView topLeftCell="A28" zoomScale="85" zoomScaleNormal="85" workbookViewId="0">
      <selection activeCell="D11" sqref="D1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109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1063787.22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15137.34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680967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2277726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4037617.56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32942099.579999998</v>
      </c>
    </row>
    <row r="27" spans="1:5" ht="20.100000000000001" customHeight="1" x14ac:dyDescent="0.3">
      <c r="A27" s="4"/>
      <c r="B27" s="35"/>
      <c r="C27" s="41" t="s">
        <v>8</v>
      </c>
      <c r="D27" s="48">
        <v>25232728.43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7709371.1500000004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11746988.710000001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17670737.100000001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17670737.100000001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17670737.100000001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-5923748.3900000006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11746988.710000001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C8E2-D6E2-4CCC-83C8-286DD4BF83A9}">
  <sheetPr>
    <pageSetUpPr fitToPage="1"/>
  </sheetPr>
  <dimension ref="A1:E62"/>
  <sheetViews>
    <sheetView topLeftCell="A36" zoomScale="85" zoomScaleNormal="85" workbookViewId="0">
      <selection activeCell="D26" sqref="D26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110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172843.2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66513.34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584845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2672252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3496453.54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33352953.309999999</v>
      </c>
    </row>
    <row r="27" spans="1:5" ht="20.100000000000001" customHeight="1" x14ac:dyDescent="0.3">
      <c r="A27" s="4"/>
      <c r="B27" s="35"/>
      <c r="C27" s="41" t="s">
        <v>8</v>
      </c>
      <c r="D27" s="48">
        <v>25516001.890000001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7836951.4199999999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11333404.960000001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20586366.469999999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20586366.469999999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20586366.469999999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-9252961.5099999979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11333404.960000001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6" t="s">
        <v>78</v>
      </c>
      <c r="D56" s="56" t="s">
        <v>79</v>
      </c>
    </row>
    <row r="57" spans="1:4" ht="21" x14ac:dyDescent="0.35">
      <c r="B57" s="55"/>
      <c r="C57" s="57" t="s">
        <v>46</v>
      </c>
      <c r="D57" s="57" t="s">
        <v>48</v>
      </c>
    </row>
    <row r="58" spans="1:4" ht="21" x14ac:dyDescent="0.35">
      <c r="B58" s="55"/>
      <c r="C58" s="57"/>
      <c r="D58" s="57"/>
    </row>
    <row r="59" spans="1:4" ht="58.5" customHeight="1" x14ac:dyDescent="0.35">
      <c r="B59" s="55"/>
      <c r="C59" s="55"/>
      <c r="D59" s="55"/>
    </row>
    <row r="60" spans="1:4" ht="21" x14ac:dyDescent="0.35">
      <c r="B60" s="55"/>
      <c r="C60" s="99" t="s">
        <v>80</v>
      </c>
      <c r="D60" s="99"/>
    </row>
    <row r="61" spans="1:4" ht="21" x14ac:dyDescent="0.35">
      <c r="B61" s="55"/>
      <c r="C61" s="96" t="s">
        <v>75</v>
      </c>
      <c r="D61" s="96"/>
    </row>
    <row r="62" spans="1:4" x14ac:dyDescent="0.3">
      <c r="C62" s="27"/>
      <c r="D62" s="27"/>
    </row>
  </sheetData>
  <mergeCells count="6">
    <mergeCell ref="C61:D61"/>
    <mergeCell ref="A1:D4"/>
    <mergeCell ref="C6:D6"/>
    <mergeCell ref="C7:D7"/>
    <mergeCell ref="C8:D8"/>
    <mergeCell ref="C60:D60"/>
  </mergeCells>
  <pageMargins left="0.51181102362204722" right="0" top="0.98425196850393704" bottom="0.94488188976377963" header="0.31496062992125984" footer="0.31496062992125984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900D-1C31-4064-871F-D3800F056B26}">
  <dimension ref="A1:E61"/>
  <sheetViews>
    <sheetView topLeftCell="A8" zoomScale="85" zoomScaleNormal="85" workbookViewId="0">
      <selection activeCell="F21" sqref="F2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31" t="s">
        <v>111</v>
      </c>
      <c r="B7" s="31"/>
      <c r="C7" s="31"/>
      <c r="D7" s="31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159204.68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159515.34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584845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2659322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3562887.02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33628548.969999999</v>
      </c>
    </row>
    <row r="27" spans="1:5" ht="20.100000000000001" customHeight="1" x14ac:dyDescent="0.3">
      <c r="A27" s="4"/>
      <c r="B27" s="35"/>
      <c r="C27" s="41" t="s">
        <v>8</v>
      </c>
      <c r="D27" s="48">
        <v>25749423.719999999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7836951.4199999999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11399838.439999999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867422.66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867422.66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867422.66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10532415.779999999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11399838.439999999</v>
      </c>
      <c r="E48" s="63"/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6" t="s">
        <v>78</v>
      </c>
      <c r="D55" s="56" t="s">
        <v>79</v>
      </c>
    </row>
    <row r="56" spans="1:4" ht="21" x14ac:dyDescent="0.35">
      <c r="B56" s="55"/>
      <c r="C56" s="57" t="s">
        <v>46</v>
      </c>
      <c r="D56" s="57" t="s">
        <v>48</v>
      </c>
    </row>
    <row r="57" spans="1:4" ht="21" x14ac:dyDescent="0.35">
      <c r="B57" s="55"/>
      <c r="C57" s="57"/>
      <c r="D57" s="57"/>
    </row>
    <row r="58" spans="1:4" ht="45" customHeight="1" x14ac:dyDescent="0.35">
      <c r="B58" s="55"/>
      <c r="C58" s="55"/>
      <c r="D58" s="55"/>
    </row>
    <row r="59" spans="1:4" ht="21" x14ac:dyDescent="0.35">
      <c r="B59" s="55"/>
      <c r="C59" s="99" t="s">
        <v>80</v>
      </c>
      <c r="D59" s="99"/>
    </row>
    <row r="60" spans="1:4" ht="21" x14ac:dyDescent="0.35">
      <c r="B60" s="55"/>
      <c r="C60" s="96" t="s">
        <v>75</v>
      </c>
      <c r="D60" s="96"/>
    </row>
    <row r="61" spans="1:4" x14ac:dyDescent="0.3">
      <c r="C61" s="27"/>
      <c r="D61" s="27"/>
    </row>
  </sheetData>
  <mergeCells count="4">
    <mergeCell ref="C60:D60"/>
    <mergeCell ref="A1:D4"/>
    <mergeCell ref="C6:D6"/>
    <mergeCell ref="C59:D59"/>
  </mergeCells>
  <pageMargins left="0.11811023622047245" right="0" top="0.59055118110236227" bottom="0.55118110236220474" header="0.31496062992125984" footer="0.31496062992125984"/>
  <pageSetup paperSize="9" scale="6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27AB-11EF-479C-AF92-A5B92D87B715}">
  <dimension ref="A1:E59"/>
  <sheetViews>
    <sheetView topLeftCell="A25" zoomScale="85" zoomScaleNormal="85" workbookViewId="0">
      <selection activeCell="E15" sqref="E1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113</v>
      </c>
      <c r="D7" s="98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57204.17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159515.34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584845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4299204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5100768.51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37045301.729999997</v>
      </c>
    </row>
    <row r="25" spans="1:5" ht="20.100000000000001" customHeight="1" x14ac:dyDescent="0.3">
      <c r="A25" s="4"/>
      <c r="B25" s="35"/>
      <c r="C25" s="41" t="s">
        <v>8</v>
      </c>
      <c r="D25" s="48">
        <v>26156433.870000001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10888867.859999999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15989636.369999999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1011565.34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1011565.34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1011565.34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14978071.029999999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15989636.369999999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5">
    <mergeCell ref="A1:D4"/>
    <mergeCell ref="C6:D6"/>
    <mergeCell ref="C57:D57"/>
    <mergeCell ref="C58:D58"/>
    <mergeCell ref="C7:D7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681A-02A6-496E-92C7-529D98401C58}">
  <dimension ref="A1:E59"/>
  <sheetViews>
    <sheetView topLeftCell="A8" zoomScale="85" zoomScaleNormal="85" workbookViewId="0">
      <selection activeCell="E13" sqref="E1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114</v>
      </c>
      <c r="D7" s="98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278654.98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18285.34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258160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3611777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4166877.3200000003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37045301.729999997</v>
      </c>
    </row>
    <row r="25" spans="1:5" ht="20.100000000000001" customHeight="1" x14ac:dyDescent="0.3">
      <c r="A25" s="4"/>
      <c r="B25" s="35"/>
      <c r="C25" s="41" t="s">
        <v>8</v>
      </c>
      <c r="D25" s="48">
        <v>26296683.75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10748617.98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14915495.300000001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1518068.69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1518068.69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1518068.69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13397426.610000001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14915495.300000001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5">
    <mergeCell ref="A1:D4"/>
    <mergeCell ref="C6:D6"/>
    <mergeCell ref="C7:D7"/>
    <mergeCell ref="C57:D57"/>
    <mergeCell ref="C58:D58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68EC-7564-4D43-9A68-253A0D12B2D3}">
  <dimension ref="A1:E59"/>
  <sheetViews>
    <sheetView topLeftCell="A16" zoomScale="85" zoomScaleNormal="85" workbookViewId="0">
      <selection activeCell="C10" sqref="C1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115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55929.98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35001.339999999997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258160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3596860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3945951.32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37070373.729999997</v>
      </c>
    </row>
    <row r="25" spans="1:5" ht="20.100000000000001" customHeight="1" x14ac:dyDescent="0.3">
      <c r="A25" s="4"/>
      <c r="B25" s="35"/>
      <c r="C25" s="41" t="s">
        <v>8</v>
      </c>
      <c r="D25" s="48">
        <v>26762047.510000002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10308326.220000001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14254277.540000001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4839483.4400000004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4839483.4400000004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4839483.4400000004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9414794.1000000015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14254277.540000003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A1:D4"/>
    <mergeCell ref="C6:D6"/>
    <mergeCell ref="C7:D7"/>
    <mergeCell ref="C57:D57"/>
    <mergeCell ref="C58:D58"/>
    <mergeCell ref="C8:D8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BC20-6878-495F-8351-84F10005130E}">
  <dimension ref="A1:E59"/>
  <sheetViews>
    <sheetView topLeftCell="A14" zoomScale="85" zoomScaleNormal="85" workbookViewId="0">
      <selection activeCell="E21" sqref="E2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117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55604.98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87921.34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793760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3539784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4477070.32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37070373.729999997</v>
      </c>
    </row>
    <row r="25" spans="1:5" ht="20.100000000000001" customHeight="1" x14ac:dyDescent="0.3">
      <c r="A25" s="4"/>
      <c r="B25" s="35"/>
      <c r="C25" s="41" t="s">
        <v>8</v>
      </c>
      <c r="D25" s="48">
        <v>27010943.68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10059430.050000001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14536500.370000001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2691339.26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2691339.26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2691339.26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11845161.110000001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14536500.370000001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1.1105511811023623" bottom="0.55118110236220474" header="0.31496062992125984" footer="0.31496062992125984"/>
  <pageSetup scale="57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CEB1-20FA-488B-8825-A5CEDA19D0CB}">
  <dimension ref="A1:E59"/>
  <sheetViews>
    <sheetView zoomScale="85" zoomScaleNormal="85" workbookViewId="0">
      <selection activeCell="D25" sqref="D2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118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55279.98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87921.34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793760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3266695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4203656.32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40979827.640000001</v>
      </c>
    </row>
    <row r="25" spans="1:5" ht="20.100000000000001" customHeight="1" x14ac:dyDescent="0.3">
      <c r="A25" s="4"/>
      <c r="B25" s="35"/>
      <c r="C25" s="41" t="s">
        <v>8</v>
      </c>
      <c r="D25" s="48">
        <v>27833780.170000002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13146047.470000001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17349703.789999999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4400091.41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4400091.41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4400091.41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12949612.379999999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17349703.789999999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ED83-B951-46C6-B750-AF47C65C435D}">
  <dimension ref="A1:E59"/>
  <sheetViews>
    <sheetView topLeftCell="A6" zoomScale="85" zoomScaleNormal="85" workbookViewId="0">
      <selection activeCell="E5" sqref="E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119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54954.98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88644.94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915944.8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3177314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4236858.72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41015404.640000001</v>
      </c>
    </row>
    <row r="25" spans="1:5" ht="20.100000000000001" customHeight="1" x14ac:dyDescent="0.3">
      <c r="A25" s="4"/>
      <c r="B25" s="35"/>
      <c r="C25" s="41" t="s">
        <v>8</v>
      </c>
      <c r="D25" s="48">
        <v>28132723.579999998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f>D24-D25+D26-D27+D28</f>
        <v>12882681.060000002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17119539.780000001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4255384.22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4255384.22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4255384.22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12864155.560000002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17119539.780000001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99A9-7935-4E13-8193-9FE7129B0C22}">
  <dimension ref="A1:E59"/>
  <sheetViews>
    <sheetView topLeftCell="A8" zoomScale="85" zoomScaleNormal="85" workbookViewId="0">
      <selection activeCell="D18" sqref="D18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120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60940.55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15692.14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955769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3106223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4138624.69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28590125.309999999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12425256.33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16563881.02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4214175.54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4214175.54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4214175.54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12349705.48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16563881.02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0.82677165354330717" bottom="0.94488188976377963" header="0.31496062992125984" footer="0.31496062992125984"/>
  <pageSetup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7"/>
  <sheetViews>
    <sheetView topLeftCell="C4" zoomScale="85" zoomScaleNormal="85" workbookViewId="0">
      <selection activeCell="D23" sqref="D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40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6896319.5</v>
      </c>
    </row>
    <row r="15" spans="1:5" ht="20.100000000000001" customHeight="1" x14ac:dyDescent="0.25">
      <c r="A15" s="4"/>
      <c r="B15" s="4"/>
      <c r="C15" s="9" t="s">
        <v>2</v>
      </c>
      <c r="D15" s="11">
        <v>1448495.6</v>
      </c>
    </row>
    <row r="16" spans="1:5" ht="20.100000000000001" customHeight="1" x14ac:dyDescent="0.25">
      <c r="A16" s="4"/>
      <c r="B16" s="4"/>
      <c r="C16" s="9" t="s">
        <v>3</v>
      </c>
      <c r="D16" s="12">
        <v>1148985.3600000001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9493800.459999999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-10995575.109999999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3734967.9700000007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13228768.43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2561180.58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2561180.58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2561180.58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10667587.85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13228768.43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760F-C8E4-4485-AB17-0A875D20DDE4}">
  <dimension ref="A1:E59"/>
  <sheetViews>
    <sheetView topLeftCell="A22" zoomScale="85" zoomScaleNormal="85" workbookViewId="0">
      <selection activeCell="F23" sqref="F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121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59191.68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22023.54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974944.4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3218875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4275034.62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28888160.34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12127221.300000001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16402255.920000002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3825057.64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3825057.64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3825057.64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12577198.280000001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16402255.920000002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1.3367716535433072" bottom="0.94488188976377963" header="0.31496062992125984" footer="0.31496062992125984"/>
  <pageSetup paperSize="9" scale="51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3395-054A-4EA0-AF9D-7AABD8A1E0BC}">
  <dimension ref="A1:E59"/>
  <sheetViews>
    <sheetView topLeftCell="A16" zoomScale="85" zoomScaleNormal="85" workbookViewId="0">
      <selection activeCell="E5" sqref="E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122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58866.68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264964.19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2225321.6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3844328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6393480.4700000007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29181142.170000002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11834239.470000001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18227719.940000001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4381707.75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4381707.75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4381707.75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13846012.190000001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18227719.940000001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7A5D-0DD9-474C-A8F1-ABD83C018076}">
  <dimension ref="A1:E59"/>
  <sheetViews>
    <sheetView topLeftCell="A25" zoomScale="85" zoomScaleNormal="85" workbookViewId="0">
      <selection activeCell="H29" sqref="H2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123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245332.8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328368.49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2355959.1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3416626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6346286.3900000006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29441323.620000001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11574058.02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17920344.41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3534567.27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3534567.27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3534567.27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14385777.140000001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17920344.41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EF16-DF8D-4EAF-94EA-11069330586F}">
  <dimension ref="A1:E59"/>
  <sheetViews>
    <sheetView topLeftCell="A30" zoomScale="85" zoomScaleNormal="85" workbookViewId="0">
      <selection activeCell="E58" sqref="E58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124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245152.66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1533023.4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2475230.71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3273460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7526866.7699999996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29699973.07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11315408.57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18842275.34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4120594.96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4120594.96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4120594.96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14721680.379999999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18842275.34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B98B-455A-4F39-87AE-7FB4EEF40002}">
  <dimension ref="A1:E60"/>
  <sheetViews>
    <sheetView topLeftCell="A36" zoomScale="85" zoomScaleNormal="85" workbookViewId="0">
      <selection activeCell="F19" sqref="F1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125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2957857.94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234033.27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3153161.98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3043079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9388132.1899999995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30477638.620000001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17448518.34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26836650.530000001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1546620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1546620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1546620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25290030.530000001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26836650.530000001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1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9560-66D8-4926-8A6C-C36A8BFADED3}">
  <dimension ref="A1:E60"/>
  <sheetViews>
    <sheetView zoomScale="85" zoomScaleNormal="85" workbookViewId="0">
      <selection activeCell="D16" sqref="D16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126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438018.05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2507802.7599999998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1371379.59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3071584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7388784.3999999994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30860327.399999999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17065829.559999999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24454613.959999997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1972862.6</v>
      </c>
      <c r="E35" s="61" t="s">
        <v>127</v>
      </c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1972862.6</v>
      </c>
      <c r="E37" s="27" t="s">
        <v>127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1972862.6</v>
      </c>
      <c r="E39" s="27" t="s">
        <v>127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22481751.359999996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24454613.959999997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1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AB41-41E4-4F72-A0E3-1976B6BBB9DD}">
  <dimension ref="A1:E60"/>
  <sheetViews>
    <sheetView zoomScale="85" zoomScaleNormal="85" workbookViewId="0">
      <selection activeCell="E17" sqref="E17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128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1312397.1299999999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207764.95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1171417.3999999999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3019833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5711412.4799999995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31243016.18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16683140.779999999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22394553.259999998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1586911.25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1586911.25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1586911.25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20807642.009999998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22394553.259999998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43DE-F5D3-4F54-9793-2ECC3105F052}">
  <dimension ref="A1:E60"/>
  <sheetViews>
    <sheetView topLeftCell="A19" zoomScale="85" zoomScaleNormal="85" workbookViewId="0">
      <selection activeCell="E35" sqref="E3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129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430872.8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259473.55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1851897.61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2122854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4665097.96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31625704.960000001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16300452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20965549.960000001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3246888.36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3246888.36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3246888.36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17718661.600000001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20965549.960000001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0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8378-83E3-4698-A23E-D960A7E86A04}">
  <dimension ref="A1:E60"/>
  <sheetViews>
    <sheetView topLeftCell="A19" zoomScale="85" zoomScaleNormal="85" workbookViewId="0">
      <selection activeCell="K41" sqref="K4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130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133973.81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1955342.73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2095483.36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2027075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6211874.9000000004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32008393.75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15917763.210000001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22129638.109999999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2578033.2000000002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2578033.2000000002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2578033.2000000002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19551604.91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22129638.109999999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94488188976377963" bottom="1.1417322834645669" header="0.31496062992125984" footer="0.31496062992125984"/>
  <pageSetup scale="5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D3B5-D508-4C7A-B717-960DB6E836F0}">
  <dimension ref="A1:E60"/>
  <sheetViews>
    <sheetView zoomScale="85" zoomScaleNormal="85" workbookViewId="0">
      <selection activeCell="E13" sqref="E1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131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2033396.74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192415.2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2300288.81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2126248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6652348.75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47926156.960000001</v>
      </c>
    </row>
    <row r="25" spans="1:5" ht="20.100000000000001" customHeight="1" x14ac:dyDescent="0.3">
      <c r="A25" s="4"/>
      <c r="B25" s="35"/>
      <c r="C25" s="71" t="s">
        <v>8</v>
      </c>
      <c r="D25" s="78">
        <v>32389906.75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15536250.210000001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22188598.960000001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3423163.26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3423163.26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3423163.26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18765435.700000003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22188598.960000001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74803149606299213" bottom="0.94488188976377963" header="0.31496062992125984" footer="0.31496062992125984"/>
  <pageSetup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opLeftCell="B1" zoomScale="85" zoomScaleNormal="85" workbookViewId="0">
      <selection activeCell="D16" sqref="D1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42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6642019.2300000004</v>
      </c>
    </row>
    <row r="15" spans="1:5" ht="20.100000000000001" customHeight="1" x14ac:dyDescent="0.25">
      <c r="A15" s="4"/>
      <c r="B15" s="4"/>
      <c r="C15" s="9" t="s">
        <v>2</v>
      </c>
      <c r="D15" s="11">
        <v>5112218.79</v>
      </c>
    </row>
    <row r="16" spans="1:5" ht="20.100000000000001" customHeight="1" x14ac:dyDescent="0.25">
      <c r="A16" s="4"/>
      <c r="B16" s="4"/>
      <c r="C16" s="9" t="s">
        <v>3</v>
      </c>
      <c r="D16" s="12">
        <v>1226357.49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12980595.51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-11103160.140000001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3627382.9399999995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16607978.449999999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1645525.83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1645525.83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1645525.83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14962452.619999999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16607978.449999999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668D-EE87-4F23-8CE8-5C0865AC75DA}">
  <dimension ref="A1:E60"/>
  <sheetViews>
    <sheetView topLeftCell="A16" zoomScale="85" zoomScaleNormal="85" workbookViewId="0">
      <selection activeCell="D9" sqref="D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132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984223.04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475663.9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2103374.21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2027504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5590765.1500000004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48340811.32</v>
      </c>
    </row>
    <row r="25" spans="1:5" ht="20.100000000000001" customHeight="1" x14ac:dyDescent="0.3">
      <c r="A25" s="4"/>
      <c r="B25" s="35"/>
      <c r="C25" s="71" t="s">
        <v>8</v>
      </c>
      <c r="D25" s="78">
        <v>32770698.739999998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15570112.58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21160877.73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3080100.85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3080100.85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3080100.85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18080776.879999999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21160877.73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2580314960629921" bottom="0.94488188976377963" header="0.31496062992125984" footer="0.31496062992125984"/>
  <pageSetup paperSize="9" scale="48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8379-F9C1-468A-90B9-10027379B4D0}">
  <dimension ref="A1:E60"/>
  <sheetViews>
    <sheetView topLeftCell="A6" zoomScale="85" zoomScaleNormal="85" workbookViewId="0">
      <selection activeCell="E38" sqref="E38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133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385934.24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717969.69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2813278.01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2154749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6071930.9399999995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48340811.32</v>
      </c>
    </row>
    <row r="25" spans="1:5" ht="20.100000000000001" customHeight="1" x14ac:dyDescent="0.3">
      <c r="A25" s="4"/>
      <c r="B25" s="35"/>
      <c r="C25" s="71" t="s">
        <v>8</v>
      </c>
      <c r="D25" s="78">
        <v>33173223.260000002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15167588.060000001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21239519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7642189.3499999996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7642189.3499999996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7642189.3499999996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13597329.65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21239519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2580314960629921" bottom="0.94488188976377963" header="0.31496062992125984" footer="0.31496062992125984"/>
  <pageSetup scale="48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7824-20D4-4359-9C96-AE28BE7ABF49}">
  <dimension ref="A1:E60"/>
  <sheetViews>
    <sheetView zoomScale="85" zoomScaleNormal="85" workbookViewId="0">
      <selection activeCell="D15" sqref="D15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134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2152987.6800000002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202278.69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3306773.21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2113937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7775976.5800000001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48366970.609999999</v>
      </c>
    </row>
    <row r="25" spans="1:5" ht="20.100000000000001" customHeight="1" x14ac:dyDescent="0.3">
      <c r="A25" s="4"/>
      <c r="B25" s="35"/>
      <c r="C25" s="71" t="s">
        <v>8</v>
      </c>
      <c r="D25" s="78">
        <v>33173223.260000002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15193747.35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22969723.93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1347731.1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1347731.1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1347731.1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21621992.829999998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22969723.93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137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C1BC8-94CC-4BD1-AFCB-7AAC57BD1404}">
  <dimension ref="A1:E60"/>
  <sheetViews>
    <sheetView topLeftCell="A10" zoomScale="85" zoomScaleNormal="85" workbookViewId="0">
      <selection activeCell="D24" sqref="D24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138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1433382.24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764294.89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2125843.31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1875207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6198727.4399999995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48527687.130000003</v>
      </c>
    </row>
    <row r="25" spans="1:5" ht="20.100000000000001" customHeight="1" x14ac:dyDescent="0.3">
      <c r="A25" s="4"/>
      <c r="B25" s="35"/>
      <c r="C25" s="71" t="s">
        <v>8</v>
      </c>
      <c r="D25" s="78">
        <v>34122806.530000001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14404880.6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20603608.039999999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5793183.3399999999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5793183.3399999999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5793183.3399999999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14810424.699999999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20603608.039999999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B26A-0346-4097-835C-4C0102C9604B}">
  <dimension ref="A1:E60"/>
  <sheetViews>
    <sheetView topLeftCell="A7" zoomScale="85" zoomScaleNormal="85" workbookViewId="0">
      <selection activeCell="F6" sqref="F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141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1253609.6200000001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1899180.36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4174622.81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1938712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9266124.790000001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48523173.719999999</v>
      </c>
    </row>
    <row r="25" spans="1:5" ht="20.100000000000001" customHeight="1" x14ac:dyDescent="0.3">
      <c r="A25" s="4"/>
      <c r="B25" s="35"/>
      <c r="C25" s="71" t="s">
        <v>8</v>
      </c>
      <c r="D25" s="78">
        <v>32253308.530000001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16269865.189999999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25535989.98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4395371.75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4395371.75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4395371.75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21140618.23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25535989.98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2D2AC-13AB-4A8E-9330-2B1D5B18CD5F}">
  <dimension ref="A1:E60"/>
  <sheetViews>
    <sheetView zoomScale="85" zoomScaleNormal="85" workbookViewId="0">
      <selection activeCell="D16" sqref="D1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143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915446.43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2519153.9300000002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4950577.1100000003</v>
      </c>
      <c r="E17" s="89"/>
    </row>
    <row r="18" spans="1:5" ht="20.100000000000001" customHeight="1" x14ac:dyDescent="0.3">
      <c r="A18" s="4"/>
      <c r="B18" s="35"/>
      <c r="C18" s="71" t="s">
        <v>3</v>
      </c>
      <c r="D18" s="74">
        <v>1975993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10361170.470000001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48553432.049999997</v>
      </c>
    </row>
    <row r="25" spans="1:5" ht="20.100000000000001" customHeight="1" x14ac:dyDescent="0.3">
      <c r="A25" s="4"/>
      <c r="B25" s="35"/>
      <c r="C25" s="71" t="s">
        <v>8</v>
      </c>
      <c r="D25" s="78">
        <v>34524810.770000003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14028621.279999999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24389791.75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27815801.809999999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27815801.809999999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27815801.809999999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-3426010.0599999987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24389791.75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71E6-B34B-4F8E-BD4B-F0CD8A171205}">
  <dimension ref="A1:E60"/>
  <sheetViews>
    <sheetView zoomScale="85" zoomScaleNormal="85" workbookViewId="0">
      <selection activeCell="D29" sqref="D2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144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145</v>
      </c>
      <c r="D15" s="72">
        <v>3374710.55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1530332.2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6606259.4800000004</v>
      </c>
      <c r="E17" s="89"/>
    </row>
    <row r="18" spans="1:5" ht="20.100000000000001" customHeight="1" x14ac:dyDescent="0.3">
      <c r="A18" s="4"/>
      <c r="B18" s="35"/>
      <c r="C18" s="71" t="s">
        <v>3</v>
      </c>
      <c r="D18" s="74">
        <v>2001741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13513043.23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78">
        <v>35338092.460000001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13723818.939999999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27236862.170000002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2853092.72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2853092.72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2853092.72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24383769.450000003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27236862.170000002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paperSize="9" scale="48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4812-2ACC-4971-8B52-6574A27C2508}">
  <dimension ref="A1:E60"/>
  <sheetViews>
    <sheetView zoomScale="85" zoomScaleNormal="85" workbookViewId="0">
      <selection activeCell="D17" sqref="D17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148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1610105.5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2135903.91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6054660.8300000001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1803695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11604365.24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92">
        <v>35714798.780000001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13347112.619999999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24951477.859999999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4012023.32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4012023.32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4012023.32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20939454.539999999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24951477.859999999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C077-0643-4EE5-83CB-2AFAA1316882}">
  <dimension ref="A1:E60"/>
  <sheetViews>
    <sheetView topLeftCell="A4" zoomScale="85" zoomScaleNormal="85" workbookViewId="0">
      <selection activeCell="D29" sqref="D2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149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932416.51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2937975.33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3982960.81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2228900.87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10082253.52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92">
        <v>35714798.780000001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13347112.619999999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23429366.140000001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4310304.6399999997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4310304.6399999997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4310304.6399999997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19119061.5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23429366.140000001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11B7-F485-435C-BBF8-7714539F6153}">
  <dimension ref="A1:E60"/>
  <sheetViews>
    <sheetView topLeftCell="A14" zoomScale="85" zoomScaleNormal="85" workbookViewId="0">
      <selection activeCell="D47" sqref="D47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151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660576.14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2937975.33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3267227.21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2119157.79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8984936.4699999988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49637746.780000001</v>
      </c>
    </row>
    <row r="25" spans="1:5" ht="20.100000000000001" customHeight="1" x14ac:dyDescent="0.3">
      <c r="A25" s="4"/>
      <c r="B25" s="35"/>
      <c r="C25" s="71" t="s">
        <v>8</v>
      </c>
      <c r="D25" s="92">
        <v>34912471.299999997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14725275.48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23710211.949999999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1762467.11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1762467.11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1762467.11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21947744.84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23710211.949999999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7"/>
  <sheetViews>
    <sheetView topLeftCell="A16" zoomScale="85" zoomScaleNormal="85" workbookViewId="0">
      <selection activeCell="D45" sqref="D4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43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10164523.300000001</v>
      </c>
    </row>
    <row r="15" spans="1:5" ht="20.100000000000001" customHeight="1" x14ac:dyDescent="0.25">
      <c r="A15" s="4"/>
      <c r="B15" s="4"/>
      <c r="C15" s="9" t="s">
        <v>2</v>
      </c>
      <c r="D15" s="11">
        <v>4032779.2</v>
      </c>
    </row>
    <row r="16" spans="1:5" ht="20.100000000000001" customHeight="1" x14ac:dyDescent="0.25">
      <c r="A16" s="4"/>
      <c r="B16" s="4"/>
      <c r="C16" s="9" t="s">
        <v>3</v>
      </c>
      <c r="D16" s="12">
        <v>1287009.1499999999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15484311.65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-11184094.9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3546448.1799999997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19030759.829999998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1876602.8799999999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1876602.8799999999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1876602.8799999999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17154156.949999999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19030759.829999998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8FB1-996B-4188-A687-10F91F24DF5A}">
  <dimension ref="A1:E60"/>
  <sheetViews>
    <sheetView zoomScale="85" zoomScaleNormal="85" workbookViewId="0">
      <selection activeCell="G19" sqref="G1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152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1457743.65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3608722.18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3557934.01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2269014.2999999998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10893414.140000001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37484374.710000001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12332373.439999998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23225787.579999998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5116928.0599999996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5116928.0599999996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5116928.0599999996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18108859.52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23225787.579999998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FCBA-1442-4B75-B6B2-841ECCF50240}">
  <dimension ref="A1:E60"/>
  <sheetViews>
    <sheetView topLeftCell="A10" zoomScale="85" zoomScaleNormal="85" workbookViewId="0">
      <selection activeCell="D30" sqref="D30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153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1330732.3899999999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2970705.08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3345195.61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1132102.6299999999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8778735.7100000009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37871349.159999996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11945398.990000002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20724134.700000003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4281698.3600000003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4281698.3600000003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4281698.3600000003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16442436.340000004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20724134.700000003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5FB9-DE57-4067-824C-717A93A29FD7}">
  <dimension ref="A1:E60"/>
  <sheetViews>
    <sheetView tabSelected="1" zoomScale="85" zoomScaleNormal="85" workbookViewId="0">
      <selection activeCell="D35" sqref="D35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154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1268787.25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2970705.08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3400034.11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2096568.08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9736094.5199999996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37871349.159999996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11945398.990000002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21681493.510000002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6835162.2699999996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6835162.2699999996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6835162.2699999996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14846331.240000002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21681493.510000002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F7A307-978E-4B39-BBD8-1F2B0260A570}"/>
</file>

<file path=customXml/itemProps2.xml><?xml version="1.0" encoding="utf-8"?>
<ds:datastoreItem xmlns:ds="http://schemas.openxmlformats.org/officeDocument/2006/customXml" ds:itemID="{EA105D46-EE8B-417F-BFA2-65853B92E3D5}"/>
</file>

<file path=customXml/itemProps3.xml><?xml version="1.0" encoding="utf-8"?>
<ds:datastoreItem xmlns:ds="http://schemas.openxmlformats.org/officeDocument/2006/customXml" ds:itemID="{383C5DB9-2BA1-4E03-93F2-A50B1D867C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92</vt:i4>
      </vt:variant>
    </vt:vector>
  </HeadingPairs>
  <TitlesOfParts>
    <vt:vector size="92" baseType="lpstr">
      <vt:lpstr>ABRIL 2024 (2)</vt:lpstr>
      <vt:lpstr>AGOSTO 23 (2)</vt:lpstr>
      <vt:lpstr>ABRIL 2018</vt:lpstr>
      <vt:lpstr>MAYO 2018</vt:lpstr>
      <vt:lpstr>JUNIO 2018</vt:lpstr>
      <vt:lpstr>JULIO 2018</vt:lpstr>
      <vt:lpstr>AGOSTO 2018</vt:lpstr>
      <vt:lpstr>SEPT. 2018</vt:lpstr>
      <vt:lpstr>OCTUBRE-2018</vt:lpstr>
      <vt:lpstr>NOV. 2018</vt:lpstr>
      <vt:lpstr>DIC. 2018</vt:lpstr>
      <vt:lpstr>ENERO 2019</vt:lpstr>
      <vt:lpstr>FEB. 2019</vt:lpstr>
      <vt:lpstr>MARZO 2019</vt:lpstr>
      <vt:lpstr>ABRIL 2019</vt:lpstr>
      <vt:lpstr>MAYO 2019</vt:lpstr>
      <vt:lpstr>JUNIO 2019</vt:lpstr>
      <vt:lpstr>JULIO 2019</vt:lpstr>
      <vt:lpstr>AGOSTO 2019</vt:lpstr>
      <vt:lpstr>SEPT. 2019</vt:lpstr>
      <vt:lpstr>OCTUBRE 2019</vt:lpstr>
      <vt:lpstr>NOV. 2019</vt:lpstr>
      <vt:lpstr>DIC. 2019</vt:lpstr>
      <vt:lpstr>Hoja3</vt:lpstr>
      <vt:lpstr>ENERO 2020</vt:lpstr>
      <vt:lpstr>FEBRERO 2020</vt:lpstr>
      <vt:lpstr>Hoja1</vt:lpstr>
      <vt:lpstr>MARZO 2020</vt:lpstr>
      <vt:lpstr>ABRIL 2020</vt:lpstr>
      <vt:lpstr>MAYO 2020</vt:lpstr>
      <vt:lpstr>JUNIO 2020</vt:lpstr>
      <vt:lpstr>JULIO 2020</vt:lpstr>
      <vt:lpstr>AGOSTO 2020</vt:lpstr>
      <vt:lpstr>SEPT.  2020</vt:lpstr>
      <vt:lpstr>OCT. 2020</vt:lpstr>
      <vt:lpstr>NOV. 2020</vt:lpstr>
      <vt:lpstr>DIC. 2020</vt:lpstr>
      <vt:lpstr>ENERO 2021</vt:lpstr>
      <vt:lpstr>FEB. 2021</vt:lpstr>
      <vt:lpstr>MARZ. 2021</vt:lpstr>
      <vt:lpstr>ABRIL 2021</vt:lpstr>
      <vt:lpstr>MAYO 2021</vt:lpstr>
      <vt:lpstr>JUNIO 2021</vt:lpstr>
      <vt:lpstr>JULIO 2021</vt:lpstr>
      <vt:lpstr>AGOST 2021</vt:lpstr>
      <vt:lpstr>SEPT.2021</vt:lpstr>
      <vt:lpstr>OCT. 2021</vt:lpstr>
      <vt:lpstr>NOV. 2021</vt:lpstr>
      <vt:lpstr>DIC. 2021</vt:lpstr>
      <vt:lpstr>ENE. 2022</vt:lpstr>
      <vt:lpstr>Hoja4</vt:lpstr>
      <vt:lpstr>FEB. 2022</vt:lpstr>
      <vt:lpstr>MAR. 2022</vt:lpstr>
      <vt:lpstr>ABRIL 2022</vt:lpstr>
      <vt:lpstr>MAYO 2022</vt:lpstr>
      <vt:lpstr>JUNIO 22</vt:lpstr>
      <vt:lpstr>JULIO 22</vt:lpstr>
      <vt:lpstr>AGOSTO 22</vt:lpstr>
      <vt:lpstr>SEPT. 2022</vt:lpstr>
      <vt:lpstr>OCT. 2022</vt:lpstr>
      <vt:lpstr>NOV. 2022</vt:lpstr>
      <vt:lpstr>DIC-2022</vt:lpstr>
      <vt:lpstr>ENERO 2023</vt:lpstr>
      <vt:lpstr>FEB. 2023</vt:lpstr>
      <vt:lpstr>MARZO 2023</vt:lpstr>
      <vt:lpstr>ABRIL 2023</vt:lpstr>
      <vt:lpstr>MAYO 2023</vt:lpstr>
      <vt:lpstr>JUNIO 2023</vt:lpstr>
      <vt:lpstr>JULIO 2023 </vt:lpstr>
      <vt:lpstr>AGOSTO 23</vt:lpstr>
      <vt:lpstr>SEPT. 2023</vt:lpstr>
      <vt:lpstr>OCT. 2023</vt:lpstr>
      <vt:lpstr>NOV. 2023</vt:lpstr>
      <vt:lpstr>DIC. 2023</vt:lpstr>
      <vt:lpstr>ENERO 24</vt:lpstr>
      <vt:lpstr>FEB. 2024</vt:lpstr>
      <vt:lpstr>MARZO 2024</vt:lpstr>
      <vt:lpstr>ABRIL 2024</vt:lpstr>
      <vt:lpstr>MAYO 2024</vt:lpstr>
      <vt:lpstr>JUNIO 2024</vt:lpstr>
      <vt:lpstr>JULIO 2024</vt:lpstr>
      <vt:lpstr>AGOSTO 24</vt:lpstr>
      <vt:lpstr>SEPT. 24</vt:lpstr>
      <vt:lpstr>OCTUBRE 24</vt:lpstr>
      <vt:lpstr>NOV. 2024</vt:lpstr>
      <vt:lpstr>DIC. 2024</vt:lpstr>
      <vt:lpstr>ENERO 2025</vt:lpstr>
      <vt:lpstr>FEBRERO 2025</vt:lpstr>
      <vt:lpstr>MARZO 2025</vt:lpstr>
      <vt:lpstr>ABRIL 2025</vt:lpstr>
      <vt:lpstr>MAYO 2025</vt:lpstr>
      <vt:lpstr>JUNIO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Iris Peña Marrero</dc:creator>
  <cp:lastModifiedBy>Rhina Yomira Peña Bello</cp:lastModifiedBy>
  <cp:lastPrinted>2025-07-09T17:00:00Z</cp:lastPrinted>
  <dcterms:created xsi:type="dcterms:W3CDTF">2018-05-09T18:31:06Z</dcterms:created>
  <dcterms:modified xsi:type="dcterms:W3CDTF">2025-07-14T14:16:54Z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