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rpena_inap_gob_do/Documents/Escritorio/DIVISIÓN DE CONTABILIDAD/CARPETA DON ALFONSO/INFORME MENSUAL/"/>
    </mc:Choice>
  </mc:AlternateContent>
  <xr:revisionPtr revIDLastSave="10" documentId="13_ncr:1_{725B8A98-5F10-45A2-A943-25F3958EF457}" xr6:coauthVersionLast="47" xr6:coauthVersionMax="47" xr10:uidLastSave="{DEE03283-8051-484E-A5A9-3AE5C504AE11}"/>
  <bookViews>
    <workbookView xWindow="-120" yWindow="-120" windowWidth="29040" windowHeight="15720" firstSheet="95" activeTab="95" xr2:uid="{00000000-000D-0000-FFFF-FFFF00000000}"/>
  </bookViews>
  <sheets>
    <sheet name="ABRIL" sheetId="1" r:id="rId1"/>
    <sheet name="MAYO" sheetId="2" r:id="rId2"/>
    <sheet name="JUNIO" sheetId="3" r:id="rId3"/>
    <sheet name="JULIO" sheetId="4" r:id="rId4"/>
    <sheet name="AGOSTO" sheetId="5" r:id="rId5"/>
    <sheet name="OCTUBRE" sheetId="6" r:id="rId6"/>
    <sheet name="NOVIEMBRE" sheetId="7" r:id="rId7"/>
    <sheet name="DICIEMBRE" sheetId="8" r:id="rId8"/>
    <sheet name="ENERO 2018" sheetId="9" r:id="rId9"/>
    <sheet name="FEBRERO" sheetId="10" r:id="rId10"/>
    <sheet name="MARZO 2018" sheetId="12" r:id="rId11"/>
    <sheet name="ABRIL 2018" sheetId="13" r:id="rId12"/>
    <sheet name="MAYO 2018" sheetId="15" r:id="rId13"/>
    <sheet name="JUNIO 2018" sheetId="16" r:id="rId14"/>
    <sheet name="JULIO 2018" sheetId="17" r:id="rId15"/>
    <sheet name="AGOSTO 2018" sheetId="18" r:id="rId16"/>
    <sheet name="SEPT. 2018" sheetId="19" r:id="rId17"/>
    <sheet name="OCTUBRE-2018" sheetId="20" r:id="rId18"/>
    <sheet name="NOV18" sheetId="22" r:id="rId19"/>
    <sheet name="DIC. 2018" sheetId="21" r:id="rId20"/>
    <sheet name="MARZO 2019" sheetId="11" r:id="rId21"/>
    <sheet name="ABRIL 2019" sheetId="23" r:id="rId22"/>
    <sheet name="MAYO 2019" sheetId="24" r:id="rId23"/>
    <sheet name="JUNIO 2019" sheetId="25" r:id="rId24"/>
    <sheet name="JULIO 2019" sheetId="26" r:id="rId25"/>
    <sheet name="AGOSTO 2019" sheetId="27" r:id="rId26"/>
    <sheet name="OCTUBRE 2019" sheetId="28" r:id="rId27"/>
    <sheet name="NOV. 2019" sheetId="29" r:id="rId28"/>
    <sheet name="DIC. 2019" sheetId="30" r:id="rId29"/>
    <sheet name="ENERO 2020" sheetId="31" r:id="rId30"/>
    <sheet name="FEBRERO 2020" sheetId="32" r:id="rId31"/>
    <sheet name="MARZO 2020" sheetId="33" r:id="rId32"/>
    <sheet name="ABRIL 2020" sheetId="34" r:id="rId33"/>
    <sheet name="Hoja2" sheetId="84" r:id="rId34"/>
    <sheet name="MAYO 2020" sheetId="35" r:id="rId35"/>
    <sheet name="JUNIO 2020" sheetId="36" r:id="rId36"/>
    <sheet name="JULIO 2020" sheetId="37" r:id="rId37"/>
    <sheet name="AGOSTO 2020" sheetId="38" r:id="rId38"/>
    <sheet name="SEPT. 2020" sheetId="39" r:id="rId39"/>
    <sheet name="OCT. 2020" sheetId="40" r:id="rId40"/>
    <sheet name="NOV. 2020 " sheetId="41" r:id="rId41"/>
    <sheet name="DIC. 2020" sheetId="42" r:id="rId42"/>
    <sheet name="ENERO 2021" sheetId="43" r:id="rId43"/>
    <sheet name="FEB. 2021" sheetId="44" r:id="rId44"/>
    <sheet name="Hoja3" sheetId="85" r:id="rId45"/>
    <sheet name="MARZO. 2021 " sheetId="45" r:id="rId46"/>
    <sheet name="ABRIL 2021" sheetId="46" r:id="rId47"/>
    <sheet name="MAYO 2021" sheetId="47" r:id="rId48"/>
    <sheet name="JUNIO 2021" sheetId="48" r:id="rId49"/>
    <sheet name="JULIO 2021" sheetId="49" r:id="rId50"/>
    <sheet name="AGOST 2021" sheetId="50" r:id="rId51"/>
    <sheet name="SEPT.2021" sheetId="51" r:id="rId52"/>
    <sheet name="OCT. 2021" sheetId="52" r:id="rId53"/>
    <sheet name="NOV. 2021" sheetId="53" r:id="rId54"/>
    <sheet name="DIC. 2021" sheetId="55" r:id="rId55"/>
    <sheet name="ENE. 2022" sheetId="56" r:id="rId56"/>
    <sheet name="FEB. 2022" sheetId="57" r:id="rId57"/>
    <sheet name="MAR. 2022" sheetId="58" r:id="rId58"/>
    <sheet name="ABRIL 2022" sheetId="60" r:id="rId59"/>
    <sheet name="MAYO 2022" sheetId="61" r:id="rId60"/>
    <sheet name="JUNIO 22" sheetId="62" r:id="rId61"/>
    <sheet name="JULIO 22" sheetId="63" r:id="rId62"/>
    <sheet name="AGOSTO 22" sheetId="65" r:id="rId63"/>
    <sheet name="SEPT. 2022" sheetId="66" r:id="rId64"/>
    <sheet name="OCT. 2022" sheetId="67" r:id="rId65"/>
    <sheet name="NOV. 2022" sheetId="68" r:id="rId66"/>
    <sheet name="DIC. 2022" sheetId="69" r:id="rId67"/>
    <sheet name="ENERO. 2023" sheetId="70" r:id="rId68"/>
    <sheet name="FEB. 2023" sheetId="71" r:id="rId69"/>
    <sheet name="MARZO 2023" sheetId="72" r:id="rId70"/>
    <sheet name="ABRIL 2023" sheetId="73" r:id="rId71"/>
    <sheet name="MAYO 2023" sheetId="74" r:id="rId72"/>
    <sheet name="JUNIO 2023" sheetId="75" r:id="rId73"/>
    <sheet name="JULIO 2023 " sheetId="76" r:id="rId74"/>
    <sheet name="AGOSTO 23" sheetId="77" r:id="rId75"/>
    <sheet name="SEPT. 2023" sheetId="78" r:id="rId76"/>
    <sheet name="OCT. 2023" sheetId="79" r:id="rId77"/>
    <sheet name="NOV. 2023" sheetId="80" r:id="rId78"/>
    <sheet name="DIC. 2023" sheetId="81" r:id="rId79"/>
    <sheet name="ENERO 24" sheetId="82" r:id="rId80"/>
    <sheet name="FEB. 2024" sheetId="83" r:id="rId81"/>
    <sheet name="MARZO 2024" sheetId="86" r:id="rId82"/>
    <sheet name="ABRIL 2024" sheetId="87" r:id="rId83"/>
    <sheet name="MAYO 2024" sheetId="88" r:id="rId84"/>
    <sheet name="JUNIO 2024" sheetId="89" r:id="rId85"/>
    <sheet name="JULIO 2024" sheetId="90" r:id="rId86"/>
    <sheet name="AGOSTO 24" sheetId="91" state="hidden" r:id="rId87"/>
    <sheet name="SEPT. 24" sheetId="92" state="hidden" r:id="rId88"/>
    <sheet name="OCTUBRE 24" sheetId="93" state="hidden" r:id="rId89"/>
    <sheet name="NOV. 2024" sheetId="94" state="hidden" r:id="rId90"/>
    <sheet name="DIC. 2024" sheetId="95" state="hidden" r:id="rId91"/>
    <sheet name="ENERO 2025" sheetId="96" state="hidden" r:id="rId92"/>
    <sheet name="FEBRERO 2025" sheetId="97" state="hidden" r:id="rId93"/>
    <sheet name="MARZO 2025" sheetId="98" state="hidden" r:id="rId94"/>
    <sheet name="ABRIL 2025" sheetId="99" state="hidden" r:id="rId95"/>
    <sheet name="MAYO 2025" sheetId="100" r:id="rId9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00" l="1"/>
  <c r="G25" i="100" s="1"/>
  <c r="G26" i="100" s="1"/>
  <c r="G27" i="100" s="1"/>
  <c r="G28" i="100" s="1"/>
  <c r="G29" i="100" s="1"/>
  <c r="F30" i="100"/>
  <c r="G24" i="99"/>
  <c r="G25" i="99"/>
  <c r="G26" i="99"/>
  <c r="G27" i="99" s="1"/>
  <c r="G28" i="99" s="1"/>
  <c r="F29" i="99"/>
  <c r="G29" i="99" l="1"/>
  <c r="G30" i="100"/>
  <c r="G24" i="98"/>
  <c r="G25" i="98" s="1"/>
  <c r="G26" i="98" s="1"/>
  <c r="G27" i="98" s="1"/>
  <c r="G28" i="98" s="1"/>
  <c r="G29" i="98" s="1"/>
  <c r="G21" i="96"/>
  <c r="G25" i="96"/>
  <c r="G26" i="96" s="1"/>
  <c r="G24" i="95"/>
  <c r="G25" i="95" s="1"/>
  <c r="G26" i="95" s="1"/>
  <c r="G27" i="95" s="1"/>
  <c r="G26" i="94"/>
  <c r="G27" i="94" s="1"/>
  <c r="G28" i="94" s="1"/>
  <c r="G29" i="94" s="1"/>
  <c r="G24" i="93"/>
  <c r="G25" i="93" s="1"/>
  <c r="G26" i="93" s="1"/>
  <c r="G27" i="93" s="1"/>
  <c r="G24" i="92"/>
  <c r="G25" i="92" s="1"/>
  <c r="G26" i="92" s="1"/>
  <c r="G27" i="92" s="1"/>
  <c r="G28" i="92" s="1"/>
  <c r="G29" i="92" s="1"/>
  <c r="G24" i="91"/>
  <c r="G25" i="91" s="1"/>
  <c r="G26" i="91" s="1"/>
  <c r="G27" i="91" s="1"/>
  <c r="G28" i="91" s="1"/>
  <c r="G29" i="91" s="1"/>
  <c r="G30" i="91" s="1"/>
  <c r="G24" i="90"/>
  <c r="G25" i="90" s="1"/>
  <c r="G26" i="90" s="1"/>
  <c r="G27" i="90" s="1"/>
  <c r="G28" i="90" s="1"/>
  <c r="G29" i="90" s="1"/>
  <c r="G30" i="90" s="1"/>
  <c r="G31" i="90" s="1"/>
  <c r="G32" i="90" s="1"/>
  <c r="G33" i="90" s="1"/>
  <c r="G24" i="89"/>
  <c r="G25" i="89" s="1"/>
  <c r="G26" i="89" s="1"/>
  <c r="G27" i="89" s="1"/>
  <c r="G28" i="89" s="1"/>
  <c r="G29" i="89" s="1"/>
  <c r="G30" i="89" s="1"/>
  <c r="G24" i="88"/>
  <c r="G24" i="87"/>
  <c r="G25" i="87" s="1"/>
  <c r="G26" i="87" s="1"/>
  <c r="G27" i="87" s="1"/>
  <c r="G28" i="87" s="1"/>
  <c r="G29" i="87" s="1"/>
  <c r="G24" i="86"/>
  <c r="G25" i="86" s="1"/>
  <c r="G26" i="86" s="1"/>
  <c r="G27" i="86" s="1"/>
  <c r="G28" i="86" s="1"/>
  <c r="G29" i="86" s="1"/>
  <c r="G30" i="86" s="1"/>
  <c r="G31" i="86" s="1"/>
  <c r="G32" i="86" s="1"/>
  <c r="G33" i="86" s="1"/>
  <c r="G24" i="83"/>
  <c r="G25" i="83" s="1"/>
  <c r="G26" i="83" s="1"/>
  <c r="G27" i="83" s="1"/>
  <c r="G28" i="83" s="1"/>
  <c r="G29" i="83" s="1"/>
  <c r="G30" i="83" s="1"/>
  <c r="G31" i="83" s="1"/>
  <c r="G32" i="83" s="1"/>
  <c r="G33" i="83" s="1"/>
  <c r="G34" i="83" s="1"/>
  <c r="G35" i="83" s="1"/>
  <c r="G36" i="83" s="1"/>
  <c r="G37" i="83" s="1"/>
  <c r="G38" i="83" s="1"/>
  <c r="G39" i="83" s="1"/>
  <c r="G24" i="82"/>
  <c r="G25" i="82" s="1"/>
  <c r="G26" i="82" s="1"/>
  <c r="G27" i="82" s="1"/>
  <c r="G28" i="82" s="1"/>
  <c r="G29" i="82" s="1"/>
  <c r="G30" i="82" s="1"/>
  <c r="G31" i="82" s="1"/>
  <c r="G32" i="82" s="1"/>
  <c r="G33" i="82" s="1"/>
  <c r="G34" i="82" s="1"/>
  <c r="G35" i="82" s="1"/>
  <c r="G36" i="82" s="1"/>
  <c r="G37" i="82" s="1"/>
  <c r="G38" i="82" s="1"/>
  <c r="G39" i="82" s="1"/>
  <c r="G40" i="82" s="1"/>
  <c r="G24" i="81"/>
  <c r="G25" i="81" s="1"/>
  <c r="G26" i="81" s="1"/>
  <c r="G27" i="81" s="1"/>
  <c r="G28" i="81" s="1"/>
  <c r="G29" i="81" s="1"/>
  <c r="G30" i="81" s="1"/>
  <c r="G31" i="81" s="1"/>
  <c r="G32" i="81" s="1"/>
  <c r="G24" i="80"/>
  <c r="G24" i="79"/>
  <c r="G25" i="79" s="1"/>
  <c r="G26" i="79" s="1"/>
  <c r="G27" i="79" s="1"/>
  <c r="G28" i="79" s="1"/>
  <c r="G24" i="78"/>
  <c r="G24" i="77"/>
  <c r="G25" i="77" s="1"/>
  <c r="G25" i="76"/>
  <c r="G26" i="76" s="1"/>
  <c r="G27" i="76" s="1"/>
  <c r="G28" i="76" s="1"/>
  <c r="G29" i="76" s="1"/>
  <c r="G30" i="76" s="1"/>
  <c r="G31" i="76" s="1"/>
  <c r="G24" i="75"/>
  <c r="G24" i="74"/>
  <c r="G24" i="73"/>
  <c r="G24" i="72"/>
  <c r="G25" i="72" s="1"/>
  <c r="G24" i="71"/>
  <c r="G25" i="71" s="1"/>
  <c r="G26" i="71" s="1"/>
  <c r="G27" i="71" s="1"/>
  <c r="G24" i="70"/>
  <c r="G25" i="70" s="1"/>
  <c r="G26" i="70" s="1"/>
  <c r="G24" i="69"/>
  <c r="G25" i="69" s="1"/>
  <c r="G26" i="69" s="1"/>
  <c r="G24" i="68"/>
  <c r="G25" i="68" s="1"/>
  <c r="G26" i="68" s="1"/>
  <c r="G27" i="68" s="1"/>
  <c r="G28" i="68" s="1"/>
  <c r="G29" i="68" s="1"/>
  <c r="G30" i="68" s="1"/>
  <c r="G31" i="68" s="1"/>
  <c r="G32" i="68" s="1"/>
  <c r="G33" i="68" s="1"/>
  <c r="G24" i="67"/>
  <c r="G25" i="67" s="1"/>
  <c r="G26" i="67" s="1"/>
  <c r="G27" i="67" s="1"/>
  <c r="G28" i="67" s="1"/>
  <c r="G29" i="67" s="1"/>
  <c r="G30" i="67" s="1"/>
  <c r="G31" i="67" s="1"/>
  <c r="G32" i="67" s="1"/>
  <c r="G33" i="67" s="1"/>
  <c r="G34" i="67" s="1"/>
  <c r="G35" i="67" s="1"/>
  <c r="G36" i="67" s="1"/>
  <c r="G37" i="67" s="1"/>
  <c r="G38" i="67" s="1"/>
  <c r="G39" i="67" s="1"/>
  <c r="G40" i="67" s="1"/>
  <c r="G41" i="67" s="1"/>
  <c r="G42" i="67" s="1"/>
  <c r="G43" i="67" s="1"/>
  <c r="G44" i="67" s="1"/>
  <c r="G45" i="67" s="1"/>
  <c r="G46" i="67" s="1"/>
  <c r="G47" i="67" s="1"/>
  <c r="G24" i="66"/>
  <c r="G25" i="66" s="1"/>
  <c r="G26" i="66" s="1"/>
  <c r="G27" i="66" s="1"/>
  <c r="G28" i="66" s="1"/>
  <c r="G29" i="66" s="1"/>
  <c r="G30" i="66" s="1"/>
  <c r="G24" i="65"/>
  <c r="G25" i="65" s="1"/>
  <c r="G26" i="65" s="1"/>
  <c r="G24" i="63"/>
  <c r="G25" i="63" s="1"/>
  <c r="G26" i="63" s="1"/>
  <c r="G24" i="62"/>
  <c r="G25" i="62" s="1"/>
  <c r="G26" i="62" s="1"/>
  <c r="G27" i="62" s="1"/>
  <c r="G28" i="62" s="1"/>
  <c r="G29" i="62" s="1"/>
  <c r="G30" i="62" s="1"/>
  <c r="G31" i="62" s="1"/>
  <c r="G32" i="62" s="1"/>
  <c r="G33" i="62" s="1"/>
  <c r="G34" i="62" s="1"/>
  <c r="G35" i="62" s="1"/>
  <c r="G36" i="62" s="1"/>
  <c r="G37" i="62" s="1"/>
  <c r="G24" i="61"/>
  <c r="G25" i="61" s="1"/>
  <c r="G24" i="60"/>
  <c r="G25" i="60" s="1"/>
  <c r="G26" i="60" s="1"/>
  <c r="G27" i="60" s="1"/>
  <c r="G28" i="60" s="1"/>
  <c r="G29" i="60" s="1"/>
  <c r="G30" i="60" s="1"/>
  <c r="G31" i="60" s="1"/>
  <c r="G24" i="58"/>
  <c r="G25" i="58" s="1"/>
  <c r="G26" i="58" s="1"/>
  <c r="G27" i="58" s="1"/>
  <c r="G28" i="58" s="1"/>
  <c r="G29" i="58" s="1"/>
  <c r="G30" i="58" s="1"/>
  <c r="G24" i="57"/>
  <c r="G25" i="57" s="1"/>
  <c r="G26" i="57" s="1"/>
  <c r="G27" i="57" s="1"/>
  <c r="G28" i="57" s="1"/>
  <c r="G29" i="57" s="1"/>
  <c r="G30" i="57" s="1"/>
  <c r="G31" i="57" s="1"/>
  <c r="G32" i="57" s="1"/>
  <c r="G33" i="57" s="1"/>
  <c r="G34" i="57" s="1"/>
  <c r="G35" i="57" s="1"/>
  <c r="G36" i="57" s="1"/>
  <c r="G24" i="56"/>
  <c r="G25" i="56" s="1"/>
  <c r="G26" i="56" s="1"/>
  <c r="G27" i="56" s="1"/>
  <c r="G28" i="56" s="1"/>
  <c r="G29" i="56" s="1"/>
  <c r="G30" i="56" s="1"/>
  <c r="G31" i="56" s="1"/>
  <c r="G24" i="55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24" i="53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5" i="53" s="1"/>
  <c r="G24" i="52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5" i="52" s="1"/>
  <c r="G24" i="51"/>
  <c r="G25" i="51" s="1"/>
  <c r="G26" i="51" s="1"/>
  <c r="G27" i="51" s="1"/>
  <c r="G28" i="51" s="1"/>
  <c r="G29" i="51" s="1"/>
  <c r="G30" i="51" s="1"/>
  <c r="G31" i="51" s="1"/>
  <c r="G32" i="51" s="1"/>
  <c r="G33" i="51" s="1"/>
  <c r="G34" i="51" s="1"/>
  <c r="G24" i="50"/>
  <c r="G25" i="50" s="1"/>
  <c r="G26" i="50" s="1"/>
  <c r="G27" i="50" s="1"/>
  <c r="G28" i="50" s="1"/>
  <c r="G29" i="50" s="1"/>
  <c r="G30" i="50" s="1"/>
  <c r="G31" i="50" s="1"/>
  <c r="G32" i="50" s="1"/>
  <c r="G33" i="50" s="1"/>
  <c r="G34" i="50" s="1"/>
  <c r="G35" i="50" s="1"/>
  <c r="G24" i="49"/>
  <c r="G25" i="49" s="1"/>
  <c r="G26" i="49" s="1"/>
  <c r="G27" i="49" s="1"/>
  <c r="G28" i="49" s="1"/>
  <c r="G29" i="49" s="1"/>
  <c r="G30" i="49" s="1"/>
  <c r="G31" i="49" s="1"/>
  <c r="G32" i="49" s="1"/>
  <c r="G33" i="49" s="1"/>
  <c r="G34" i="49" s="1"/>
  <c r="G24" i="48"/>
  <c r="G25" i="48" s="1"/>
  <c r="G26" i="48" s="1"/>
  <c r="G27" i="48" s="1"/>
  <c r="G28" i="48" s="1"/>
  <c r="G29" i="48" s="1"/>
  <c r="G30" i="48" s="1"/>
  <c r="G31" i="48" s="1"/>
  <c r="G32" i="48" s="1"/>
  <c r="G33" i="48" s="1"/>
  <c r="G34" i="48" s="1"/>
  <c r="G35" i="48" s="1"/>
  <c r="G36" i="48" s="1"/>
  <c r="G24" i="47"/>
  <c r="G25" i="47" s="1"/>
  <c r="G26" i="47" s="1"/>
  <c r="G27" i="47" s="1"/>
  <c r="G28" i="47" s="1"/>
  <c r="G29" i="47" s="1"/>
  <c r="G30" i="47" s="1"/>
  <c r="G31" i="47" s="1"/>
  <c r="G32" i="47" s="1"/>
  <c r="G33" i="47" s="1"/>
  <c r="G34" i="47" s="1"/>
  <c r="G35" i="47" s="1"/>
  <c r="G36" i="47" s="1"/>
  <c r="G24" i="46"/>
  <c r="G25" i="46" s="1"/>
  <c r="G26" i="46" s="1"/>
  <c r="G27" i="46" s="1"/>
  <c r="G28" i="46" s="1"/>
  <c r="G29" i="46" s="1"/>
  <c r="G30" i="46" s="1"/>
  <c r="G31" i="46" s="1"/>
  <c r="G32" i="46" s="1"/>
  <c r="G33" i="46" s="1"/>
  <c r="G34" i="46" s="1"/>
  <c r="G35" i="46" s="1"/>
  <c r="G36" i="46" s="1"/>
  <c r="G37" i="46" s="1"/>
  <c r="G24" i="45"/>
  <c r="G25" i="45" s="1"/>
  <c r="G26" i="45" s="1"/>
  <c r="G27" i="45" s="1"/>
  <c r="G28" i="45" s="1"/>
  <c r="G29" i="45" s="1"/>
  <c r="G30" i="45" s="1"/>
  <c r="G31" i="45" s="1"/>
  <c r="G32" i="45" s="1"/>
  <c r="G33" i="45" s="1"/>
  <c r="G34" i="45" s="1"/>
  <c r="G35" i="45" s="1"/>
  <c r="G36" i="45" s="1"/>
  <c r="G37" i="45" s="1"/>
  <c r="G38" i="45" s="1"/>
  <c r="G39" i="45" s="1"/>
  <c r="G40" i="45" s="1"/>
  <c r="G41" i="45" s="1"/>
  <c r="G24" i="44"/>
  <c r="G25" i="44" s="1"/>
  <c r="G26" i="44" s="1"/>
  <c r="G27" i="44" s="1"/>
  <c r="G28" i="44" s="1"/>
  <c r="G29" i="44" s="1"/>
  <c r="G30" i="44" s="1"/>
  <c r="G31" i="44" s="1"/>
  <c r="G32" i="44" s="1"/>
  <c r="G24" i="43"/>
  <c r="G25" i="43" s="1"/>
  <c r="G26" i="43" s="1"/>
  <c r="G27" i="43" s="1"/>
  <c r="G28" i="43" s="1"/>
  <c r="G29" i="43" s="1"/>
  <c r="G30" i="43" s="1"/>
  <c r="G31" i="43" s="1"/>
  <c r="G32" i="43" s="1"/>
  <c r="G33" i="43" s="1"/>
  <c r="G24" i="42"/>
  <c r="G25" i="42" s="1"/>
  <c r="G26" i="42" s="1"/>
  <c r="G27" i="42" s="1"/>
  <c r="G28" i="42" s="1"/>
  <c r="G29" i="42" s="1"/>
  <c r="G30" i="42" s="1"/>
  <c r="G31" i="42" s="1"/>
  <c r="G32" i="42" s="1"/>
  <c r="G33" i="42" s="1"/>
  <c r="G34" i="42" s="1"/>
  <c r="G35" i="42" s="1"/>
  <c r="G36" i="42" s="1"/>
  <c r="G37" i="42" s="1"/>
  <c r="G38" i="42" s="1"/>
  <c r="G39" i="42" s="1"/>
  <c r="G27" i="63" l="1"/>
  <c r="G28" i="63" s="1"/>
  <c r="G29" i="63" s="1"/>
  <c r="G30" i="63" s="1"/>
  <c r="G31" i="63" s="1"/>
  <c r="G32" i="63" s="1"/>
  <c r="G33" i="63" s="1"/>
  <c r="G34" i="63" s="1"/>
  <c r="G35" i="63" s="1"/>
  <c r="G36" i="63" s="1"/>
  <c r="G25" i="88"/>
  <c r="G26" i="88" s="1"/>
  <c r="G27" i="88" s="1"/>
  <c r="G24" i="4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5" i="41" s="1"/>
  <c r="G36" i="41" s="1"/>
  <c r="G37" i="41" s="1"/>
  <c r="G38" i="41" s="1"/>
  <c r="G39" i="41" s="1"/>
  <c r="G40" i="41" s="1"/>
  <c r="G41" i="41" s="1"/>
  <c r="G42" i="41" s="1"/>
  <c r="G43" i="41" s="1"/>
  <c r="G44" i="41" s="1"/>
  <c r="G45" i="41" s="1"/>
  <c r="G24" i="40" l="1"/>
  <c r="G25" i="40" s="1"/>
  <c r="G26" i="40" s="1"/>
  <c r="G27" i="40" s="1"/>
  <c r="G28" i="40" s="1"/>
  <c r="G29" i="40" s="1"/>
  <c r="G30" i="40" s="1"/>
  <c r="G31" i="40" s="1"/>
  <c r="G32" i="40" s="1"/>
  <c r="G33" i="40" s="1"/>
  <c r="G24" i="39" l="1"/>
  <c r="G25" i="39" s="1"/>
  <c r="G26" i="39" s="1"/>
  <c r="G24" i="38" l="1"/>
  <c r="G25" i="38" s="1"/>
  <c r="G26" i="38" s="1"/>
  <c r="G27" i="38" s="1"/>
  <c r="G28" i="38" s="1"/>
  <c r="G29" i="38" s="1"/>
  <c r="G30" i="38" s="1"/>
  <c r="G24" i="37" l="1"/>
  <c r="G25" i="37" s="1"/>
  <c r="G26" i="37" s="1"/>
  <c r="G27" i="37" s="1"/>
  <c r="G28" i="37" s="1"/>
  <c r="G29" i="37" s="1"/>
  <c r="G30" i="37" s="1"/>
  <c r="G31" i="37" s="1"/>
  <c r="G24" i="36" l="1"/>
  <c r="G25" i="36"/>
  <c r="G26" i="36" s="1"/>
  <c r="G27" i="36" s="1"/>
  <c r="G28" i="36" s="1"/>
  <c r="G29" i="36" s="1"/>
  <c r="G30" i="36" s="1"/>
  <c r="G31" i="36" s="1"/>
  <c r="G32" i="36" s="1"/>
  <c r="G33" i="36" s="1"/>
  <c r="G24" i="35" l="1"/>
  <c r="G25" i="35" s="1"/>
  <c r="G26" i="35" s="1"/>
  <c r="G27" i="35" s="1"/>
  <c r="G28" i="35" s="1"/>
  <c r="G24" i="34" l="1"/>
  <c r="G25" i="34" s="1"/>
  <c r="G26" i="34" s="1"/>
  <c r="G23" i="33" l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23" i="32" l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23" i="31" l="1"/>
  <c r="G24" i="31" s="1"/>
  <c r="G25" i="31" s="1"/>
  <c r="G26" i="31" s="1"/>
  <c r="G27" i="31" s="1"/>
  <c r="G28" i="31" s="1"/>
  <c r="G29" i="31" s="1"/>
  <c r="G30" i="31" s="1"/>
  <c r="G31" i="31" s="1"/>
  <c r="G19" i="30" l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13" i="29" l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40" i="29" s="1"/>
  <c r="G41" i="29" s="1"/>
  <c r="G42" i="29" s="1"/>
  <c r="G43" i="29" s="1"/>
  <c r="G15" i="28" l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15" i="27" l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15" i="26" l="1"/>
  <c r="G16" i="26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15" i="25" l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15" i="24" l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15" i="23" l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15" i="11" l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F48" i="21" l="1"/>
  <c r="F29" i="22" l="1"/>
  <c r="F28" i="20" l="1"/>
  <c r="F23" i="19" l="1"/>
  <c r="F31" i="18" l="1"/>
  <c r="F26" i="17" l="1"/>
  <c r="F37" i="16" l="1"/>
  <c r="F40" i="15" l="1"/>
  <c r="F34" i="13" l="1"/>
  <c r="F25" i="12" l="1"/>
  <c r="F30" i="10" l="1"/>
  <c r="F18" i="9" l="1"/>
  <c r="F118" i="8" l="1"/>
  <c r="F50" i="7" l="1"/>
  <c r="F36" i="6" l="1"/>
  <c r="F23" i="5" l="1"/>
  <c r="F28" i="4" l="1"/>
  <c r="F18" i="3" l="1"/>
  <c r="F20" i="2" l="1"/>
  <c r="F28" i="1" l="1"/>
</calcChain>
</file>

<file path=xl/sharedStrings.xml><?xml version="1.0" encoding="utf-8"?>
<sst xmlns="http://schemas.openxmlformats.org/spreadsheetml/2006/main" count="4513" uniqueCount="1358">
  <si>
    <t>INSTITUTO NACIONAL DE ADMINISTRACION PUBLICA</t>
  </si>
  <si>
    <t>INAP</t>
  </si>
  <si>
    <t>RELACION DE GASTOS PAGADOS CON CHEQUES DURANTE EL MES DE ABRIL DEL 2017</t>
  </si>
  <si>
    <t>Fecha</t>
  </si>
  <si>
    <t>Cheque No.</t>
  </si>
  <si>
    <t>Beneficiario</t>
  </si>
  <si>
    <t>Concepto</t>
  </si>
  <si>
    <t>Valor</t>
  </si>
  <si>
    <t>ALBA IRIS PEÑA MARRERO</t>
  </si>
  <si>
    <t>REPOSICION DEL FONDO DE VIATICOS Y DIETAS</t>
  </si>
  <si>
    <t>ROSA LINDA PEREZ MEDRANO</t>
  </si>
  <si>
    <t>REPOSICION CAJA CHICA DE LA DIRECCION</t>
  </si>
  <si>
    <t>RAFAEL ANTONIO TAVAREZ ROSADO</t>
  </si>
  <si>
    <t>TRABAJOS INFORMATICOS EN LA PAGINA WEB</t>
  </si>
  <si>
    <t>LUIS EMILIO DEL ROSARIO SANTANA</t>
  </si>
  <si>
    <t>JUAN JOSE PEÑA JORGE</t>
  </si>
  <si>
    <t>COMPRA OBSEQUIOS PARA DIA DEL PERIODISTA</t>
  </si>
  <si>
    <t>HOTELES NACIONALES, S.A.</t>
  </si>
  <si>
    <t>ALMUERZOS 6 PARTICIPANTES EXTRAS EN SEMIN.</t>
  </si>
  <si>
    <t>GASTOS TRANSPORTE COORDINADORES REGIONALES</t>
  </si>
  <si>
    <t>D'LICIANTHUS FLOR Y FOLLAJES</t>
  </si>
  <si>
    <t xml:space="preserve">COMPRA FLORES SUELTAS PARA USO SEMINARIO </t>
  </si>
  <si>
    <t>EDITORA EL CARIBE, S.A.</t>
  </si>
  <si>
    <t>SUSCRIPCION ANUAL PERIODICO EL CARIBE</t>
  </si>
  <si>
    <t>EDITORA HOY, S.A.S.</t>
  </si>
  <si>
    <t>SUSCRIPCION ANUAL PERIODICO HOY</t>
  </si>
  <si>
    <t>P U M A G R A F, E.I.R.L.</t>
  </si>
  <si>
    <t>IMPRESIÓN DE VARIOS BANNERS PUBLICITARIOS</t>
  </si>
  <si>
    <t>SANDY ELECTRO IMPORT, SRL.</t>
  </si>
  <si>
    <t>PAGO FACTURA DE MATERIALES ELECTRICOS</t>
  </si>
  <si>
    <t>LOGOMARCA, S.A.</t>
  </si>
  <si>
    <t>COMPRA SELLO NUMERADOR PARA LA DIRECCION</t>
  </si>
  <si>
    <t>OROX INVERSIONES, S.R.L.</t>
  </si>
  <si>
    <t>VINOS Y ALQUILER COPAS ACTIVIDAD 24/03/2017</t>
  </si>
  <si>
    <t>GRAFITALLER STUDIO PUBLICITARIO</t>
  </si>
  <si>
    <t>IMPRESIÓN DE INVITACIONES PARA EVENTOS</t>
  </si>
  <si>
    <t>NULO</t>
  </si>
  <si>
    <t>INODORO Y LAVAMANOS PARA BAÑO DIRECCION</t>
  </si>
  <si>
    <t>EDITORA LISTIN DIARIO, S.A.</t>
  </si>
  <si>
    <t>SUSCRIPCION ANUAL PERIODICO LISTIN DIARIO</t>
  </si>
  <si>
    <t>REPOSICION FONDO DE VIATICOS Y DIETAS</t>
  </si>
  <si>
    <t>JAIRO RAFAEL RODRIGUEZ</t>
  </si>
  <si>
    <t>COMPENSACION POR SEGURIDAD, MES DE ABRIL/2017</t>
  </si>
  <si>
    <t>RELACION DE GASTOS PAGADOS CON CHEQUES DURANTE EL MES DE MAYO DEL 2017</t>
  </si>
  <si>
    <t>DILIA ELIZABETH MICHEL RODGUEZ.</t>
  </si>
  <si>
    <t>TRANSPORTE COMO PASANTE DEL 16 AL 31/3/2017</t>
  </si>
  <si>
    <t>ROBERLIZA MARIA TORRES PAULINO</t>
  </si>
  <si>
    <t>TRANSPORTE COMO PASANTE DEL 01 AL 30/4/2017</t>
  </si>
  <si>
    <t>ALMACENES UNIDOS, S.A.S.</t>
  </si>
  <si>
    <t>COMPRA INODORO, LAVAMANOS Y ACCESORIOS</t>
  </si>
  <si>
    <t>KATHIA VELEZ RAMIREZ</t>
  </si>
  <si>
    <t>REPOSICION FONDO DE CAJA CHICA.</t>
  </si>
  <si>
    <t>CIELOS ACUSTICOS, S.R.L.</t>
  </si>
  <si>
    <t>COMPRA DE PLAFONES PVC 2 x 4 TOP TOP</t>
  </si>
  <si>
    <t>ANDRES ANTONIO TORRES TAPIA</t>
  </si>
  <si>
    <t>CONFECCION E INSTALACION BANDEJAS EN TECHO</t>
  </si>
  <si>
    <t>PARROQUIA SAN ANTONIO DE PADUA</t>
  </si>
  <si>
    <t>CONTRIBUCION PARA CENA DE GALA EMPRESARIAL</t>
  </si>
  <si>
    <t>PICADERA Y REFRIGERIOS DIA LAS MADRES</t>
  </si>
  <si>
    <t>S &amp; S SUPPLY, S.R.L.</t>
  </si>
  <si>
    <t>COMPRA 3 ABANICOS DE PEDESTAL/DPTO.FORMACION</t>
  </si>
  <si>
    <t>RELACION DE GASTOS PAGADOS CON CHEQUES DURANTE EL MES DE JUNIO DEL 2017</t>
  </si>
  <si>
    <t>REPOSICION DE CAJA CHICA SEDE CENTRAL</t>
  </si>
  <si>
    <t>12 J un 17</t>
  </si>
  <si>
    <t>CORAINA FELIZ</t>
  </si>
  <si>
    <t>MIGUEL ANTONIO CABRERA</t>
  </si>
  <si>
    <t>SALDO SERVICIOS PENDIENTES AÑO 2016</t>
  </si>
  <si>
    <t>CENTRO CULTURAL PERELLO, INC.</t>
  </si>
  <si>
    <t>ALQUILER SALON PARA ACTIVIDAD DIA 20/06/2017</t>
  </si>
  <si>
    <t>AMELIA MARGARITA LANDESTOY</t>
  </si>
  <si>
    <t>SERVICIO DE CATERING EN ACTIVIDAD DIA 20/06/17</t>
  </si>
  <si>
    <t>AUTO AIRE LUGO, S.R.L.</t>
  </si>
  <si>
    <t>REPARACION AIRE ACOND. CAMIONETA NISSAN</t>
  </si>
  <si>
    <t>N/D</t>
  </si>
  <si>
    <t>BANRESERVAS</t>
  </si>
  <si>
    <t>COMISIONES BANCARIAS MES DE JUNIO/2017</t>
  </si>
  <si>
    <t>RELACION DE GASTOS PAGADOS CON CHEQUES DURANTE EL MES DE JULIO DEL 2017</t>
  </si>
  <si>
    <t>CENTRO CUESTA NACIONAL</t>
  </si>
  <si>
    <t>COMPRA PLATOS DE LA COLECCIÓN ARTE-CAFÉ</t>
  </si>
  <si>
    <t>REPOSICION DEL FONDO DE CAJA CHICA.</t>
  </si>
  <si>
    <t>UTILES DIVERSOS PARA ACTO DIA DE LOS PADRES</t>
  </si>
  <si>
    <t>GL PROMOCIONES, S.R.L.</t>
  </si>
  <si>
    <t xml:space="preserve">COMPRA PARAGUAS PARA LOS PADRES </t>
  </si>
  <si>
    <t>SERVICO DE CATERING EN ACTIVIDAD DIA 12/07/17</t>
  </si>
  <si>
    <t>PUMAGRAF, EIRL.</t>
  </si>
  <si>
    <t>IMPRESIÓN DE 4 BANNER FULL COLOR</t>
  </si>
  <si>
    <t>FIORI S.R.L.</t>
  </si>
  <si>
    <t>TARJETEROS Y BILLETERAS PARA FACILITADORES</t>
  </si>
  <si>
    <t>D`SANSON EXQUISITECES Y ALQUILES</t>
  </si>
  <si>
    <t>SERVICIO DE CATERING EN ACTIVIDAD DIA 31/05/17</t>
  </si>
  <si>
    <t>COMPRA DE 15 FARDOS DE PAPEL HIGIENICO</t>
  </si>
  <si>
    <t xml:space="preserve">COMPRA DE 2 CAFETERAS ELECTRICAS </t>
  </si>
  <si>
    <t>SERVICIOS GRAFICOS SEGURA</t>
  </si>
  <si>
    <t>IMPRESIÓN DE 600 CARPETAS CON LOGO-INAP</t>
  </si>
  <si>
    <t>HR AUTO SERVICE, SRL.</t>
  </si>
  <si>
    <t>REPARACION DEL MINIBUS TOYOTA HIACE</t>
  </si>
  <si>
    <t>RESTAURANTE EL DORADO S.FCO.</t>
  </si>
  <si>
    <t>REFRIGERIO EN ACTIVIDAD S.F.M. EL DIA 22/06/2017</t>
  </si>
  <si>
    <t>PAGO ALMUERZOS,PICADERAS Y REFRIGERIOS</t>
  </si>
  <si>
    <t>ANA JULIA LIRIANO, D`ANALI</t>
  </si>
  <si>
    <t>AQUAMUNDO, SRL.</t>
  </si>
  <si>
    <t>GASTOS EN CAMPAMENTO HIJOS DE EMPLEADOS</t>
  </si>
  <si>
    <t>CONFECCION DUCTERIA PARA AIRES ACONDICIONADO</t>
  </si>
  <si>
    <t>RELACION DE GASTOS PAGADOS CON CHEQUES DURANTE EL MES DE AGOSTO DEL 2017</t>
  </si>
  <si>
    <t>FRANCISCA MEDINA ALCANTARA</t>
  </si>
  <si>
    <t>SUMINISTRO DE ALMUERZO EN ACTIVIDAD-INAP</t>
  </si>
  <si>
    <t>IMPRESOS DIVERSOS PARA USO EN EL INAP</t>
  </si>
  <si>
    <t>JOSE OMAR ROJAS ZABALA</t>
  </si>
  <si>
    <t>TRANSPORTE DURANTE 2 MESES DE SERVICIO</t>
  </si>
  <si>
    <t>FLORISTERIA ZUNIFLOR, S.A.</t>
  </si>
  <si>
    <t>SERVICIO ENVIO CORONA DE FLORES EN HIGUEY</t>
  </si>
  <si>
    <t>AMBROSIA CREATIVE CONCEPTS</t>
  </si>
  <si>
    <t xml:space="preserve">SUMINISTRO DE 600 MANTECADITOS ACT. </t>
  </si>
  <si>
    <t>PROMO UMBRELLA, SRL.</t>
  </si>
  <si>
    <t>COMPRA TOALLAS DE PLAYA DIA DE LA MADRES</t>
  </si>
  <si>
    <t>FUNDACION GISSELL EUSEBIO</t>
  </si>
  <si>
    <t>COMPRA 3 BOLETAS CHARLA-ALMUERZO 27/6/2017</t>
  </si>
  <si>
    <t>GUILLERMO ANT. FERNANDEZ M.</t>
  </si>
  <si>
    <t>MANTENIMIENTO Y REPARACION UNIDADES A/C</t>
  </si>
  <si>
    <t>REPOSICON FONDO DE VIATICOS Y DIETAS</t>
  </si>
  <si>
    <t>GEYDI SALOMON</t>
  </si>
  <si>
    <t>REPOSICION FONDO CAJA CHICA DE LA DIRECCION</t>
  </si>
  <si>
    <t>CLARIVEL CASTRO</t>
  </si>
  <si>
    <t>VIATICOS DE DOS DIAS POR VIAJE A BOLIVIA</t>
  </si>
  <si>
    <t>PARA PAGAR FACTURAS GASTOS MENORES</t>
  </si>
  <si>
    <t>RAFAEL DE PEÑA</t>
  </si>
  <si>
    <t>SERVICIOS DOCENTES OFRECIDOS EN AGOSTO/17</t>
  </si>
  <si>
    <t>RELACION DE GASTOS PAGADOS CON CHEQUES DURANTE EL MES DE OCTUBRE DEL 2017</t>
  </si>
  <si>
    <t>ENVIO CORONA DE FLORES FAMILIAR DE EMPLEADO</t>
  </si>
  <si>
    <t>FANNY ELVIRA MONSANTO PEREZ</t>
  </si>
  <si>
    <t>AV BLANDINO &amp; CIA, C. POR A.</t>
  </si>
  <si>
    <t>OFFITEK, S.R.L.,</t>
  </si>
  <si>
    <t>COMPRA DE CARPETAS PARA ACTIVIDAD DEL INAP</t>
  </si>
  <si>
    <t>MARKET DYNAMIC SOLUTIONS MDS, S.R.L.,</t>
  </si>
  <si>
    <t>SERVICIO DE IMPRESIÓN DE CERTIFICADOS DEL INAP</t>
  </si>
  <si>
    <t>COMPRA DE BOLIGRAFOS IMPRESOS CON LOGO</t>
  </si>
  <si>
    <t>N/A</t>
  </si>
  <si>
    <t>CELENIA VIDAL PERALTA</t>
  </si>
  <si>
    <t>VIATICOS PARA VIAJE A MONTEVIDEO-URUGUAY</t>
  </si>
  <si>
    <t>COMPRA DE FUNDAS EN SUBLIMACION ACT.INAP</t>
  </si>
  <si>
    <t>PAGO DE IMPRESOS VARIOS PARA USO EN EL INAP</t>
  </si>
  <si>
    <t>YAMINA ALTAGRACIA RAMON</t>
  </si>
  <si>
    <t>TRANSPORTE POR SERVICIOS PRESTADOS AL INAP</t>
  </si>
  <si>
    <t>MANTENIMIENTO UNIDADES DE AIRES ACONDIC.</t>
  </si>
  <si>
    <t>PEDRO MARIA RODRIGUEZ</t>
  </si>
  <si>
    <t>CONTRIBUCION POR CELEBRACIO9N EUCARISTIA</t>
  </si>
  <si>
    <t>BANCO DE RESERVAS</t>
  </si>
  <si>
    <t>COMISIONES MES DE OCTUBRE  DEL 2017</t>
  </si>
  <si>
    <t>RELACION DE GASTOS PAGADOS CON CHEQUES DURANTE EL MES DE NOVIEMBRE DEL 2017</t>
  </si>
  <si>
    <t>GASTOS DE COMBUSTIBLE VIAJE A BARAHONA</t>
  </si>
  <si>
    <t>LLUMERQUI LEDESMA</t>
  </si>
  <si>
    <t>GASTOS HOSPEDAJE COORDINADOR S.F.M.</t>
  </si>
  <si>
    <t>03 Nov. 17</t>
  </si>
  <si>
    <t>07 Nov. 17</t>
  </si>
  <si>
    <t>HUNTER DEL CARIBE DOMINICANA</t>
  </si>
  <si>
    <t>RENOVACION RASTREO JEEPETA FORD EXPLORER</t>
  </si>
  <si>
    <t>09 Nov. 17</t>
  </si>
  <si>
    <t>10 Nov. 17</t>
  </si>
  <si>
    <t>COMBUSTIBLE VIAJES A 9 OFICINAS PROVINCIALES</t>
  </si>
  <si>
    <t>VIATICOS VIAJES A LAS 9 OFICINAS PROVINCIALES</t>
  </si>
  <si>
    <t>13 Nov. 17</t>
  </si>
  <si>
    <t>ROSARIO &amp; PICHARDO, S.R.L.</t>
  </si>
  <si>
    <t>BOLETO AEREO MARIO FERNANDEZ A MADRID/ESPAÑ</t>
  </si>
  <si>
    <t>BONDELIC, S.R.L.</t>
  </si>
  <si>
    <t>COMPRA BIZCOCHO PARA CUMPLEAÑOS</t>
  </si>
  <si>
    <t>ENCAJE LA ROSARIO, S.R.L.</t>
  </si>
  <si>
    <t>COMPRA DE 70 BOLSAS DE ORGANZA BLANCA</t>
  </si>
  <si>
    <t>OMEGA TECH, S.A.</t>
  </si>
  <si>
    <t>COMPRA DE IMPRESORA PARA USO EN LA UAI</t>
  </si>
  <si>
    <t>DORIS ALTAGRACIA RIJO</t>
  </si>
  <si>
    <t>SERVICIO DE COFFEE BREAK EN ACTIVIDAD HIGUEY</t>
  </si>
  <si>
    <t>MARIA MAGDALENA BELLIARD JIMENEZ</t>
  </si>
  <si>
    <t>SERVICIO DE CATERING EN ACTIVIDAD PROV. MAO</t>
  </si>
  <si>
    <t>ALMUERZOS Y REFRIGERIOS EN ACTIVIDADES STGO.</t>
  </si>
  <si>
    <t>PARMIRA VIEW ENTERPRISES, S.R.L</t>
  </si>
  <si>
    <t>COMPRA 250 GALONES DE GASOIL PARA PLANTA EM</t>
  </si>
  <si>
    <t>SUAREZ DISEÑO GRAFICO, SRL</t>
  </si>
  <si>
    <t>COMPRA MATERIAL GASTABLE USO OFICINAS</t>
  </si>
  <si>
    <t>SERVICIO DE IMPRESOS DIVERSOS DEL INAP</t>
  </si>
  <si>
    <t>COMPRA 50 MEMORIAS PARA CONGRESO CETICED</t>
  </si>
  <si>
    <t>PUBLICACIONES MASTER GRAFICAS PUM.</t>
  </si>
  <si>
    <t>IMPRESIÓN DE 3 BANNERS PUBLICITARIOS</t>
  </si>
  <si>
    <t>EL NARANJO, S.R.L</t>
  </si>
  <si>
    <t>SERVICIO DE CATERING EN ACTIVIDAD EN LA VEGA</t>
  </si>
  <si>
    <t>RESTAURANTE EL DORADO SAN FCO.</t>
  </si>
  <si>
    <t>ALMUERZOS Y REFRIGERIOS EN DIPLOMADO S.F.M.</t>
  </si>
  <si>
    <t>PRINTCORP SERVICIOS GRAFICOS CORP.</t>
  </si>
  <si>
    <t>COMPRA 30 POSA VASOS OBSEQUIOS VIAJE URUGU</t>
  </si>
  <si>
    <t>SERVICIO COFFEE BREAK EN ACTIVIDAD 20/10/2017</t>
  </si>
  <si>
    <t>ALMUERZOS Y REFRIGERIOS EN ACTIVIDADES/INAP</t>
  </si>
  <si>
    <t>NELLY ARIAS</t>
  </si>
  <si>
    <t xml:space="preserve">SERVICIO ALQUILER EQUIPOS AUDIOVISUALES </t>
  </si>
  <si>
    <t>D`LICIANTHUS FLOR Y FOLLAJES, S.R.L.</t>
  </si>
  <si>
    <t>COMPRA DE FLORES SUELTAS PARA ACTIVDAD/INAP</t>
  </si>
  <si>
    <t>JUAN ALMANZAR</t>
  </si>
  <si>
    <t>COMPRA DE TONERS PARA IMPRESORAS-OFICINAS</t>
  </si>
  <si>
    <t>28 Nov. 17</t>
  </si>
  <si>
    <t>HENRY MANUEL VARGAS PEÑA</t>
  </si>
  <si>
    <t>VIATICOS Y COMBUSTIBLE PARA VIAJES AL INTERIOR</t>
  </si>
  <si>
    <t>29 Nov. 17</t>
  </si>
  <si>
    <t>MAXIMO MANUEL BATISTA DE LA ROSA</t>
  </si>
  <si>
    <t>REPARACION DE PUERTAS DE CRISTAL EN EL INAP</t>
  </si>
  <si>
    <t>CONSULTORIA TECNOLOGICA EDUCATIVA</t>
  </si>
  <si>
    <t>CERTIFICACION MICROSOFT A 25 FACILITADORES</t>
  </si>
  <si>
    <t>CAYENART, SRL.</t>
  </si>
  <si>
    <t>COMPRA 28 LLAVEROS PARA OBSEQUIOS EN CLAD</t>
  </si>
  <si>
    <t>COFFEE BREAK EN ACTIVIDAD-PERAVIA EL 17/11/17</t>
  </si>
  <si>
    <t>FRANK EMILIO GUILAMO</t>
  </si>
  <si>
    <t>MAESTRIA DE CEREMONIA EN ACTIVIDADES DE INAP</t>
  </si>
  <si>
    <t>PAGO CONSUMO DE TARJETA</t>
  </si>
  <si>
    <t>COMISIONES BANCARIAS MES DE NOVIEMBRE/17</t>
  </si>
  <si>
    <t>T O T A L………………………………………………….</t>
  </si>
  <si>
    <t>RELACION DE GASTOS PAGADOS CON CHEQUES DURANTE EL MES DE DICIEMBRE DEL 2017</t>
  </si>
  <si>
    <t>MANUEL ANIBAL SEGURA SUERO</t>
  </si>
  <si>
    <t>REPARACION Y MANTENIMIENTO CARRO NISSAN PR.</t>
  </si>
  <si>
    <t>ALMUERZOS EN DIPLOMADO EN SANTOI DOMINGO</t>
  </si>
  <si>
    <t>ELVINALISA ALMONTE</t>
  </si>
  <si>
    <t>PAG DISTRIBUCION DE INVITACIONES EN PROVINCIAS</t>
  </si>
  <si>
    <t>RESTAURANT EL DORADO SAN FRANCISCO</t>
  </si>
  <si>
    <t>ALMUERZOS EN DIPLOMADO EN SAN FCO. MACORIS</t>
  </si>
  <si>
    <t>MICROFUNDICION  FGLE, SRL</t>
  </si>
  <si>
    <t>SUMINISTRO DE TROFEOS</t>
  </si>
  <si>
    <t>IMPRESIÓN DE SEÑALETICAS EN LA INSTITUCION</t>
  </si>
  <si>
    <t>DESAYUNO EMPLEADOS DIA ENCENDIDO ARBOLITO</t>
  </si>
  <si>
    <t>RAFAEL ARMANDO GERRERO SEPULVEDA</t>
  </si>
  <si>
    <t>COFFEE BREAK EN ACTIVIDAD DIA 02/11/2017 BHONA.</t>
  </si>
  <si>
    <t>COMPLEJO GALLERY, S.R.L.</t>
  </si>
  <si>
    <t>SERVICIO DE CATERING EN ACTIVIDAD EN S.J.M</t>
  </si>
  <si>
    <t>YDALIZA JOSEFINA SUERO DE LEON</t>
  </si>
  <si>
    <t>SERVICIO DE CATERING EN ACTIVIDAD DIA 29/11/2017</t>
  </si>
  <si>
    <t>ALMUERZOS EN DIPLOMADO RRHH EN SANTIAGO</t>
  </si>
  <si>
    <t>REFRIGERIOS EN ACTIVIDAD DEL DIA 08/11/2017</t>
  </si>
  <si>
    <t>SERVICIOS TURISTICOS, S.A.</t>
  </si>
  <si>
    <t>COMPRA DULCES Y FRUTAS PARA ACT. NAVIDEÑA</t>
  </si>
  <si>
    <t>RIGOBERTO SANTANA ROSARIO</t>
  </si>
  <si>
    <t>SERVICIO DE ANIMACION EN ACTIVIDAD NAVEDEÑA</t>
  </si>
  <si>
    <t>ROGERS ANTONIO MEDRANO</t>
  </si>
  <si>
    <t>SERVICIO DE KARAOKE EN ACTIVIDAD NAVIDEÑA</t>
  </si>
  <si>
    <t>COMPRA 20 MEMORIAS USB CON LOGO IMPRESO</t>
  </si>
  <si>
    <t>SERVICIO DE COFFEE BREAK EN ACTIVIDAD S.P.M.</t>
  </si>
  <si>
    <t>ALQUILER AUDITORIO ACTIVIDAD EN BANI EL 17/11/17</t>
  </si>
  <si>
    <t>PROVESOL PROVEEDORES DE SOLUCIONES</t>
  </si>
  <si>
    <t>COMPRA DE 3 ACCESS POINT D-LINK DAP</t>
  </si>
  <si>
    <t>COMPRA DE 5 SELLOS PARA USO EN OFICINAS</t>
  </si>
  <si>
    <t>19 Dic. 17</t>
  </si>
  <si>
    <t>COMPRA MATERIALES DIVERSOS PARA OFIC.PROV.</t>
  </si>
  <si>
    <t>20 Dic. 17</t>
  </si>
  <si>
    <t>COMPRA BONOS NAVIDEÑOS PARA EMPLEADOS</t>
  </si>
  <si>
    <t>LE TAILLEUR, SRL</t>
  </si>
  <si>
    <t>CONFECCION UNIFORMES PARA CONSERJES Y CHOF.</t>
  </si>
  <si>
    <t>21 Dic. 17</t>
  </si>
  <si>
    <t>22 Dic. 17</t>
  </si>
  <si>
    <t>ALMUERZOS Y REFRIGERIOS EN DIPLOMADO STGO.</t>
  </si>
  <si>
    <t>FRENNYS BENJAMIN OROZCO DE LA CRUZ</t>
  </si>
  <si>
    <t>SERVICIO DE ACARREO MOBILIARIOS DE SFM A SD</t>
  </si>
  <si>
    <t>RUFINO GARCIA DE JESUS</t>
  </si>
  <si>
    <t>REPARACION DE CINCO MESAS DE MADERA</t>
  </si>
  <si>
    <t>REPARACION DE AIRE ACONDICIONADO SALON A.</t>
  </si>
  <si>
    <t>SERV. MANTENIMIENTO DE 26 AIRES ACONDICIONADOS</t>
  </si>
  <si>
    <t>SERVICIO DE ALMUERZO / REFRIGERIO EN DIPLOMADO</t>
  </si>
  <si>
    <t>SERVICIO DE REFRIGERIO EN ACTIVIDAD DIA 30/11/2017</t>
  </si>
  <si>
    <t>SERVICIO DE REFRIGERIO EN ACTIVIDAD DIA 05/12/2017</t>
  </si>
  <si>
    <t>SERVICIO DE IMPRESOS DIVERSOS DEL INAP.</t>
  </si>
  <si>
    <t>COMPRA ARTICULOS DIVERSOS DECORACION FIESTA.</t>
  </si>
  <si>
    <t>26 Dic. 17</t>
  </si>
  <si>
    <t>COMPRA 22 POLOCHERS CON LOGO PARA EMPLEADOS</t>
  </si>
  <si>
    <t>ALMUERZOS Y REFRIGERIOS EN ACTIVIDAD DIA 24/11/17</t>
  </si>
  <si>
    <t>ALMUERZOS Y REFRIGERIOS EN DIPLOMADO SAN FCO.</t>
  </si>
  <si>
    <t>SERVICIO DE CORONA DE FLORES.</t>
  </si>
  <si>
    <t>TEATRO NACIONAL EDUARDO BRITO</t>
  </si>
  <si>
    <t>COMPRA DE BOLETAS/ESPECTACULO CASCANUECES.</t>
  </si>
  <si>
    <t>MEGALEDS, SRL.</t>
  </si>
  <si>
    <t>COMPRA 256 TUBOS FLUORESCENTES DE 18 WLED.</t>
  </si>
  <si>
    <t xml:space="preserve">SERVICIOS TURISTICOS, S.A., </t>
  </si>
  <si>
    <t>ALMUERZO NAVIDEÑO EN FIESTA DIA 14/12/2017.</t>
  </si>
  <si>
    <t>JOSEFINA CELENIA VIDAL PERALTA</t>
  </si>
  <si>
    <t>SUSTITUCION DEL CHEQUE NO. 001677 DEL 16/10/2017.</t>
  </si>
  <si>
    <t>28 Dic. 17</t>
  </si>
  <si>
    <t xml:space="preserve">BANDERAS GLOBAL HC, SRL., </t>
  </si>
  <si>
    <t>COMPRA DE BANDERAS Y ASTAS PARA USO DEL INAP.</t>
  </si>
  <si>
    <t>AMERICAN SENTRY, SRL.,</t>
  </si>
  <si>
    <t>RECARGA DE EXTINTORES PARA USO EN EL INAP.</t>
  </si>
  <si>
    <t>29 Dic. 17</t>
  </si>
  <si>
    <t>KIRSY ALANA MEJIA UBIERA</t>
  </si>
  <si>
    <t>TRASLADOS EN LOS MESES DE JUL, AGT, OCT Y NOV.</t>
  </si>
  <si>
    <t>ANGEL LEONARDO PLATA VENTURA</t>
  </si>
  <si>
    <t>TRASLADOS EN LOS MESES DE JUL/AGT/SEPT/OCT/NOV.</t>
  </si>
  <si>
    <t>VENANCIO GUERRERO RIJO</t>
  </si>
  <si>
    <t>BELLANIRIS SANTOS REYES</t>
  </si>
  <si>
    <t>JOSE CUEVAS PEÑA</t>
  </si>
  <si>
    <t>BIENVENIDO ROSARIO CEBALLOS</t>
  </si>
  <si>
    <t>YORCITO MATOS SANTOS</t>
  </si>
  <si>
    <t>CARMEN MABEL PEREZ GOMEZ DE PEÑA</t>
  </si>
  <si>
    <t>TRASLADO EN LOS MESES DE AGT, SEPT, OCT Y NOV.</t>
  </si>
  <si>
    <t>MARIO RODRIGUEZ MONTERO</t>
  </si>
  <si>
    <t>TRASLADO EN LOS MESES DE JUL/AGT/SEPT/OCT/NOV.</t>
  </si>
  <si>
    <t>ODALIS MARIA CEDEÑO DE JESUS</t>
  </si>
  <si>
    <t xml:space="preserve">SERVICIOS DE CAPACITACION A SERVIDORES PUBLICOS </t>
  </si>
  <si>
    <t>OMAR ELIAS VASQUEZ</t>
  </si>
  <si>
    <t>RAFAEL ANTONIO RAMIREZ</t>
  </si>
  <si>
    <t>MIGUEL ANGEL SUAZO</t>
  </si>
  <si>
    <t>OLGA LETICIA GARCIA</t>
  </si>
  <si>
    <t>PAOLA JOSELYN GARCIA HERNANDEZ</t>
  </si>
  <si>
    <t>PEDRO MERCEDES DE LOS SANTOS</t>
  </si>
  <si>
    <t>RUMERY PEREZ PEREZ</t>
  </si>
  <si>
    <t>ROSA URANIA DE LA CRUZ OVALLE</t>
  </si>
  <si>
    <t>RAFAEL TAVAREZ</t>
  </si>
  <si>
    <t>SEMARI SANTANA CUEVAS</t>
  </si>
  <si>
    <t>SANDRA MAGDALENA DE JESUS CESPEDES</t>
  </si>
  <si>
    <t>TANYA PICHARDO</t>
  </si>
  <si>
    <t>MIRIAN JOSELIN REYES</t>
  </si>
  <si>
    <t>LICELOT PANTALEON HERNANDEZ</t>
  </si>
  <si>
    <t>LUIS EMILIO MONTAS</t>
  </si>
  <si>
    <t>LEOPOLDO FIDEL GRULLON GUZMAN</t>
  </si>
  <si>
    <t>MIGUELINA AURORA ZABALA NERIS</t>
  </si>
  <si>
    <t>MAX HO MONTERO MONTILLA</t>
  </si>
  <si>
    <t>ARIEL FERNANDO ALZAMORA MATOS</t>
  </si>
  <si>
    <t>ALBA ALTAGRACIA ROSA LORA</t>
  </si>
  <si>
    <t>BETZAIDA YMAYA CARELA</t>
  </si>
  <si>
    <t>BEATRIZ ELENA ATEZ TERRERO</t>
  </si>
  <si>
    <t>EINSTEIN DIAZ PAULINO</t>
  </si>
  <si>
    <t>FREIKY RAMON PEREZ PEREZ</t>
  </si>
  <si>
    <t>CRISTINO RAFAEL SANTOS REYES</t>
  </si>
  <si>
    <t>JOSE ARNALDO PEÑA GARCIA</t>
  </si>
  <si>
    <t>JEANNERY ALCANTARA FERNANDEZ</t>
  </si>
  <si>
    <t>ALEXANDRA CATALINA MOYA HARO</t>
  </si>
  <si>
    <t>BELKIS ALTAGRACIA RAMIREZ C.</t>
  </si>
  <si>
    <t>LUCIA LUCIANO</t>
  </si>
  <si>
    <t>ALTAGRACIA IBERT PEREZ</t>
  </si>
  <si>
    <t>IBELIS VASQUEZ</t>
  </si>
  <si>
    <t>JULIO GOMEZ FELIZ</t>
  </si>
  <si>
    <t>EDISSON FELIZ CUEVAS</t>
  </si>
  <si>
    <t>FATIMA MILAGROS PEREZ</t>
  </si>
  <si>
    <t>JORGE LUIS VASQUEZ</t>
  </si>
  <si>
    <t>FRANCISCO REYES SILFA</t>
  </si>
  <si>
    <t>GUADALUPE ALTAGRACIA SOSA VERAS</t>
  </si>
  <si>
    <t>KARINA CESARINA LUNA</t>
  </si>
  <si>
    <t>JOVANNY OZUNA FELICIANO</t>
  </si>
  <si>
    <t>COMISIONES BANCARIAS MES DE DICIEMBRE DEL 2017</t>
  </si>
  <si>
    <t>RELACION DE GASTOS PAGADOS CON CHEQUES DURANTE EL MES DE ENERO DEL 2018</t>
  </si>
  <si>
    <t>LOIDA CECILIA REYES PEREZ</t>
  </si>
  <si>
    <t>SERVICIO DE CAPACITACION A SERVIDORES PUBLICOS</t>
  </si>
  <si>
    <t>SERVICIO DE ACARREO DE COMPUTADORAS/INDOTEL</t>
  </si>
  <si>
    <t>C E C O M S A, SRL.</t>
  </si>
  <si>
    <t>COMPRA IMPRESORA PARA EL  DPTO. DE FORMACION</t>
  </si>
  <si>
    <t>COMISIONES BANCARIAS MES DE ENERO DEL 2018</t>
  </si>
  <si>
    <t>RELACION DE GASTOS PAGADOS CON CHEQUES DURANTE EL MES DE FEBRERO DEL 2018</t>
  </si>
  <si>
    <t>PAGO ALQUILER DE VEHICULO DEL 16 AL 23/12/2017</t>
  </si>
  <si>
    <t>SERVICIO DE CATERING EN ACTIVIDAD DEL DIA 25/01/2018</t>
  </si>
  <si>
    <t>INVERSIONES PEÑAFA, C. x  A.</t>
  </si>
  <si>
    <t>SERVICIO DE MANTENIMIENTO A JEEPETA FORD EXPLOR.</t>
  </si>
  <si>
    <t>TECNO MAG, S.R.L.</t>
  </si>
  <si>
    <t>SALDO RENOVACION CONTRATO INTERNET HOSTING</t>
  </si>
  <si>
    <t>EDESUR DOMINICANA</t>
  </si>
  <si>
    <t>PAGO DEUDA PENDIENTE OFICINA SAN JUAN DE LA MAG.</t>
  </si>
  <si>
    <t>PAGO DEUDA PENDIENTE OFICINA DE BARAHONA</t>
  </si>
  <si>
    <t>V. ENERGY, S.A.</t>
  </si>
  <si>
    <t>COMPLETIVO COMBUSTIBLE MES DE ENERO DEL 2018</t>
  </si>
  <si>
    <t>COMPRA DE ACCESORIOS DE INFORMATICA</t>
  </si>
  <si>
    <t>HCJ  LOGISTICS</t>
  </si>
  <si>
    <t>SERVICIO DE INSTALACION DE LA CENTRAL TELEFONICA</t>
  </si>
  <si>
    <t>OFFICELINE, S.R.L.</t>
  </si>
  <si>
    <t>TRANSFERENCIA MEMBRESIA EN EL  C L A D</t>
  </si>
  <si>
    <t>COMISIONES BANCARIAS MES DE FEBRERO/2018</t>
  </si>
  <si>
    <t>RELACION DE GASTOS PAGADOS CON CHEQUES DURANTE EL MES DE MARZO DEL 2018</t>
  </si>
  <si>
    <t>SERVICIO DE IMPRESOS VARIOS PARA ACTIVIDADES INAP</t>
  </si>
  <si>
    <t>RAFAEL ALBERTO BASORA ARRIAGA</t>
  </si>
  <si>
    <t>LEONARDO ANTONIO DIAZ GARCIA</t>
  </si>
  <si>
    <t>REPOSICION FONDO DE CAJA CHICA SEDE CENTRAL</t>
  </si>
  <si>
    <t>VIATICOS COORDINADORES REGIONALES ACT. 27/03/2018</t>
  </si>
  <si>
    <t>KATY TERESA ACOSTA</t>
  </si>
  <si>
    <t>CONTRIBUCION PARA CORO, EUCARISTIA DIA 06/04/2018</t>
  </si>
  <si>
    <t>CONTRIBUCION CELEBRACION EUCARISTIA DIA 06/04/2018</t>
  </si>
  <si>
    <t>TRNASF. AL EXTERIOR POR GASTOS CAPACITACION</t>
  </si>
  <si>
    <t>PAGO CONSUMO TARJETA DE CREDITO</t>
  </si>
  <si>
    <t>COMISIONES BANCARIAS MES DE MARZO</t>
  </si>
  <si>
    <t>RELACION DE GASTOS PAGADOS CON CHEQUES DURANTE EL MES DE ABRIL DEL 2018</t>
  </si>
  <si>
    <t>ROTULPAK, S.A.</t>
  </si>
  <si>
    <t>COMPRA DE 2 BACK PANEL 90 x 90 PARA EVENTOS</t>
  </si>
  <si>
    <t>SERVICIO DE CATERING EN ACTIVIDADES 30 Y 31/01/2018</t>
  </si>
  <si>
    <t>ALQUILER EQUIPOS DE SONIDO ACTIVIDAD 15/03/2018</t>
  </si>
  <si>
    <t>JUAN JOSE CALCAÑO NUÑEZ</t>
  </si>
  <si>
    <t>TRANSPORTE Y ALIMENTACION PASANTE, MARZO/2018</t>
  </si>
  <si>
    <t>13 Apr 18</t>
  </si>
  <si>
    <t>REPARACION DE PUERTAS, GABINETES Y PINTURA/INAP</t>
  </si>
  <si>
    <t>17 Apr 18</t>
  </si>
  <si>
    <t>C A Y E N A R T,  S.R.L.</t>
  </si>
  <si>
    <t>COMPRA OBSEQUIOS PARA EXPOSITORES SEMINARIO.</t>
  </si>
  <si>
    <t>20 Apr 18</t>
  </si>
  <si>
    <t>COMPRA MUEBLE DE 3 ASIENTOS PARA SERVICIOS G.</t>
  </si>
  <si>
    <t>MARIDIC RAMIREZ &amp; ASOCIADOS, SRL.</t>
  </si>
  <si>
    <t>MAESTRIA DE CEREMONIA EN SEMINARIO DIA 04/04/2018.</t>
  </si>
  <si>
    <t>CONSTRUCCIONES CESAR PEREZ, SRL.</t>
  </si>
  <si>
    <t>PAGO SERVICIO DE TAPIZADO DE 8 SOFAS Y 2 BUTACAS</t>
  </si>
  <si>
    <t>SUMINISTRO DE ALMUERZOS ACTIVIDAD DIAS 12 Y 13/03/18</t>
  </si>
  <si>
    <t>IMPRESIONES VARIAS PARA ACTIVIDADES DEL INAP</t>
  </si>
  <si>
    <t>TRANSPORTE Y ALIMENTACION PASANTE, ABRIL/2018</t>
  </si>
  <si>
    <t>BRENDA SORAYA CUEVAS</t>
  </si>
  <si>
    <t>TRANSPORTE COMO PASANTE EN EL INAP, ABRIL/2018.</t>
  </si>
  <si>
    <t>CESAR JOEL PERALTA SUERO</t>
  </si>
  <si>
    <t>MELANIE CAROLAINE GENAO BAEZ</t>
  </si>
  <si>
    <t xml:space="preserve">N/D  </t>
  </si>
  <si>
    <t>PAGO TARJETA DE CREDITO</t>
  </si>
  <si>
    <t>SALDO PRESTAMO DEL SEÑOR EDUARDO DIAZ</t>
  </si>
  <si>
    <t>COMISIONES MES DE ABRIL DEL 2018</t>
  </si>
  <si>
    <t>RELACION DE GASTOS PAGADOS CON CHEQUES DURANTE EL MES DE MAYO DEL 2018</t>
  </si>
  <si>
    <t>COMPRA TRITURADORA DE PAPEL PARA LA DIRECCION.</t>
  </si>
  <si>
    <t>ALQUILERES DIVERSOS EN ACTIVIDAD DIA 06/03/2018</t>
  </si>
  <si>
    <t>REGRIGERIOS Y ALQUILERES EN ACTIVIDAD DIA 15/03/2018</t>
  </si>
  <si>
    <t>ALMUERZO Y REFRIGERIOS EN ACTIVIDAD DIA 14/03/2018</t>
  </si>
  <si>
    <t>ALQUILER DE PLANTAS Y MANTELES EN  ACT. DIA 04/04/18</t>
  </si>
  <si>
    <t>A V BLANDINO &amp; CIA., S.A.</t>
  </si>
  <si>
    <t>CORONA DE FLORES AL PADRE DEL MINISTRO =MAP=-</t>
  </si>
  <si>
    <t>COMPRA PLAFONES PARA USO EN OFICINAS</t>
  </si>
  <si>
    <t>JOSE NICOLAS CRESPO</t>
  </si>
  <si>
    <t>MANTENIMIENTO Y REPARACION CAMIONETA NISSAN</t>
  </si>
  <si>
    <t>GRUPO TECNOLOGICO ADEXUS</t>
  </si>
  <si>
    <t>ACTUALIZACION E IMPLEMENTACION MCAFEE EPO</t>
  </si>
  <si>
    <t>REPOSICION FONDO DE CAJA CHICA DE LA DIRECCION.</t>
  </si>
  <si>
    <t>INVERPLATA, S.A.</t>
  </si>
  <si>
    <t>ALMUERZOS Y REFRIGERIOS LOS DIAS 12 Y 13/04/2018</t>
  </si>
  <si>
    <t>ALMUERZOS Y REFRIGERIOS  DIAS 19, 21 Y 22/03/2018</t>
  </si>
  <si>
    <t>SERVICIO DE IMPRESIONES VARIAS PARA ACTIVIDADES</t>
  </si>
  <si>
    <t>FR GROUP, S.R.L.</t>
  </si>
  <si>
    <t>REPARACION JEEPETA FORD EXPLORER-DIRECCION</t>
  </si>
  <si>
    <t>COMBUSTIBLE Y VIATICOS VIAJES VARIOS AL INTERIOR</t>
  </si>
  <si>
    <t>VIATICOS A COORDINADORES REGIONALES 21 Y 22/05/18</t>
  </si>
  <si>
    <t>EMILIO JOSE JORGE GUZMAN</t>
  </si>
  <si>
    <t>GASTOS DE TRANSPORTE PASANTE EN EL INAP</t>
  </si>
  <si>
    <t>COMPRA DE 100 FLAN PARA REUNION CON EMPLEADOS</t>
  </si>
  <si>
    <t>ALMUERZOS Y REFRIGERIOS DIAS 04, 10 Y 11/05/2018</t>
  </si>
  <si>
    <t>BIBLIOTECA NACIONAL P.H.U</t>
  </si>
  <si>
    <t>ALQUILER SALON A.C.P. PARA ACTIVIDAD DIA 15/03/2018</t>
  </si>
  <si>
    <t>CARGO POR IMPRESIÓN DE CHEQUES</t>
  </si>
  <si>
    <t>COMISIONES BANCARIAS</t>
  </si>
  <si>
    <t>TOTAL…………………………………………………..</t>
  </si>
  <si>
    <t>RELACION DE GASTOS PAGADOS CON RECURSOS INTERNOS DURANTE EL MES DE JUNIO DEL 2018</t>
  </si>
  <si>
    <t>COMPRA 26 BOLETAS PARA OBRA DE TEATRO MES MARZO</t>
  </si>
  <si>
    <t>SERVICIO DE CATERING EN ACTIVIDAD DIAS 17 Y 21/05/18</t>
  </si>
  <si>
    <t>JULIO ANIBAL VOLQUEZ ALCANTARA</t>
  </si>
  <si>
    <t>COORDINADOR CONVENIO INAP-UASD, ENERO-ABRIL/2018</t>
  </si>
  <si>
    <t>PARROQUIA SAN GABRIEL ARCANGEL</t>
  </si>
  <si>
    <t>COMPRA 10 BOLETAS PARA RIFA BENEFICA</t>
  </si>
  <si>
    <t>SERVICIO DE MANTENIMIENTO AIRES ACONDICIONADOS</t>
  </si>
  <si>
    <t>PATRICIO MATOS</t>
  </si>
  <si>
    <t>SERVICIO DE IMPRESIÓN E ILUMINACION DE BANNER</t>
  </si>
  <si>
    <t>SANDY POU</t>
  </si>
  <si>
    <t>TALLER DE ETIQUETA Y PROTOCOLO DIA DE LAS MADRES</t>
  </si>
  <si>
    <t>SERVICIO ENERGIA ELECT.SAN JUAN Y BHONA.ABR y MAY</t>
  </si>
  <si>
    <t>SERVICO DE COFFEE BREAK EN ACT. DIA 14/06/2018</t>
  </si>
  <si>
    <t>COMPRA 2 TONERS Y 4 TELEFONOS HEADSET</t>
  </si>
  <si>
    <t>MJ BUSINESS SOLUTIONS, SRL.</t>
  </si>
  <si>
    <t>COMPRA DE UNA CAMARA NIKON D3400 CON SU LENTE.</t>
  </si>
  <si>
    <t>COMPRA ARTICULOS DIVERSOS PARA CUMLEAÑOS EMP.</t>
  </si>
  <si>
    <t>S &amp; Y SUPPLY, S.R.L.</t>
  </si>
  <si>
    <t>COMPRA ABANICOS Y GUILLOTINA PARA USO EN EL INAP</t>
  </si>
  <si>
    <t>REPOSICION FONDO DE VIATICOS Y DIETA</t>
  </si>
  <si>
    <t>FRANK DIEGO PUJOLS MATOS</t>
  </si>
  <si>
    <t>SERVICIO DE REPULIDO Y PINTURA AREA DEL LOBBY P/14</t>
  </si>
  <si>
    <t>TRANSF. POR CAPACITACION MARTHA ALLES INTERNAC.</t>
  </si>
  <si>
    <t>TRANSF. POR CAPACITACION  CLAD-PAYPAL</t>
  </si>
  <si>
    <t>CARGO POR PAGO DE TARJETA DE CREDITO</t>
  </si>
  <si>
    <t>COMISIONES BANCARIAS MES DE JUNIO DEL 2018</t>
  </si>
  <si>
    <t>RELACION DE GASTOS PAGADOS CON RECURSOS INTERNOS DURANTE EL MES DE JULIO DEL 2018</t>
  </si>
  <si>
    <t>REINTEGRO A LA CAJA CHICA, SUMA DEVUELTA CECOMSA</t>
  </si>
  <si>
    <t>SERVICIO DE CATERING EN ACTIVIDAD DIA 27/06/2018</t>
  </si>
  <si>
    <t>FC GOURMET, S.R.L.</t>
  </si>
  <si>
    <t>REFRIGERIO Y PICADERA EN ACTIVIDAD DIA 08/06/2018</t>
  </si>
  <si>
    <t>SOLANYI MURIEL GOMEZ</t>
  </si>
  <si>
    <t>COMPRA 10 BOLETAS PARA ESPECTACULO TEATRAL</t>
  </si>
  <si>
    <t>HOGAR DE ANCIANOS SAN FCO. DE ASIS</t>
  </si>
  <si>
    <t>CONTRIBUCION PARA GASTOS DE ESE HOGAR</t>
  </si>
  <si>
    <t>BANCO CENTRAL DE LA REP. DOM.</t>
  </si>
  <si>
    <t>ARRENDAMIENTO DE 5 PARQUEOS HASTA EL 31/12/2018</t>
  </si>
  <si>
    <t>YAMINA ALTAGRACIA RAMON QUEZADA</t>
  </si>
  <si>
    <t>REPOSICION DEL FONDDO DE CAJA CHICA.</t>
  </si>
  <si>
    <t>ASHLEY NERISSA POUERIE ABREU</t>
  </si>
  <si>
    <t>TRANSPORTE COMO PASANTE DEL 12/06/18  AL 12/07/2018</t>
  </si>
  <si>
    <t>EMMA YALIASKA PASCUAL GEORGE</t>
  </si>
  <si>
    <t>TRANSPORTE COMO PASANTE DEL 13/06/18  AL 13/07/2019</t>
  </si>
  <si>
    <t>SALDO PRESTAMO MARIBEL LEON RODRIGUEZ</t>
  </si>
  <si>
    <t>CARGOS POR PAGO TARJETA CORPORATIVA</t>
  </si>
  <si>
    <t>COMISIONES BANCARIAS MES DE JULIO DEL 2018</t>
  </si>
  <si>
    <t>RELACION DE GASTOS PAGADOS CON RECURSOS INTERNOS DURANTE EL MES DE AGOSTO DEL 2018</t>
  </si>
  <si>
    <t>PARROQUIA SAN PEDRO CLAVER</t>
  </si>
  <si>
    <t>CONTRIBUCION PARA CAMPAMENTO DE VERANO</t>
  </si>
  <si>
    <t>SERVICIO IMPRESOS VARIOS PARA ACTIVIDADES/INAP</t>
  </si>
  <si>
    <t>CERTIFICACION A FACILITADORES SOBRE MICHOSOFT/16</t>
  </si>
  <si>
    <t>MARY LUISA  VALDEZ CASTILLO</t>
  </si>
  <si>
    <t>PAGO TRANSPORTE COMO PASANTE MES DE JULIO/2018</t>
  </si>
  <si>
    <t>GENESIS EFANIA GUZMAN VIDAL</t>
  </si>
  <si>
    <t>PAGO TRANSPORTE COMO PASANTE MES DE JULIO/2019</t>
  </si>
  <si>
    <t>ARINES ORTEGA MORETA</t>
  </si>
  <si>
    <t>PAGO TRANSPORTE COMO PASANTE MES DE JULIO/2020</t>
  </si>
  <si>
    <t>COMPRA INSUMOS Y MATERIALES/CAMPAMENTO 2018</t>
  </si>
  <si>
    <t>CHANGE AMERICAS REP. DOM., SRL.</t>
  </si>
  <si>
    <t>CERTIFICACION INTERNACIONAL GESTION DEL CAMBIO</t>
  </si>
  <si>
    <t>COMPRA 2 BOLETAS PARA DESAYUNO CORP-BENEFICO</t>
  </si>
  <si>
    <t>YAMINA ALTAGRACIA  RAMON</t>
  </si>
  <si>
    <t>VIATICOS A COORDINADORES REGIONALES DIA 08/08/2018</t>
  </si>
  <si>
    <t>CONFECCION DE TROFEOS/ACADEMIA DE JUDO</t>
  </si>
  <si>
    <t>COMISIONES BANCARIAS MES DE AGOSTO DEL 2018</t>
  </si>
  <si>
    <t>RELACION DE GASTOS PAGADOS CON RECURSOS INTERNOS DURANTE EL MES DE SEPTIEMBRE DEL 2018</t>
  </si>
  <si>
    <t>YAMINA RAMON QUEZADA</t>
  </si>
  <si>
    <t>CORONA DE FLORES AL SEÑOR RAYMUNDO AMARO G.</t>
  </si>
  <si>
    <t>EDUCACION Y SISTEMA CANO, SRL.</t>
  </si>
  <si>
    <t>COMPRA 7 PROYECTORES Y UNA PANTALLA ELECTRICA</t>
  </si>
  <si>
    <t>ENERGIA ELECTRICA S.J.M, JUNIO, JULIO Y AGOSTO/2018</t>
  </si>
  <si>
    <t>ATXEL MARCEL DIAZ CANELA</t>
  </si>
  <si>
    <t>TRANSPORTE COMO PASANTE DEL 23/07/18 AL 23/08/2018</t>
  </si>
  <si>
    <t>TRANSPORTE COMO PASANTE DEL 16/07/18 AL 13/08/2018</t>
  </si>
  <si>
    <t>TRANSPORTE COMO PASANTE DEL 13/07/18 AL 03/08/2018</t>
  </si>
  <si>
    <t>TRANSPORTE COMO PASANTE DEL 01/08/18 AL 15/08/2018</t>
  </si>
  <si>
    <t>COMISIONES BANCARIAS MES DE SEPTIEMBRE/2018</t>
  </si>
  <si>
    <t>T O T A L ………………………………………………………………</t>
  </si>
  <si>
    <t>RELACION DE GASTOS PAGADOS CON RECURSOS INTERNOS DURANTE EL MES DE OCTUBRE DEL 2018</t>
  </si>
  <si>
    <t>TRANSPORTE COMO PASANTE DEL 24/08/18 AL 28/09/2018</t>
  </si>
  <si>
    <t>CORONA ROSAS BLANCAS A LA SEÑORA CARIDAD SABA</t>
  </si>
  <si>
    <t>ARREGLO FLORAL NACIMIENTO HIJA ANGEL MORENO</t>
  </si>
  <si>
    <t>VIATICOS Y TRANSPORTE EMPLEADOS A SANTIAGO</t>
  </si>
  <si>
    <t>ANDRES ARTURO ESTRELLA LEO</t>
  </si>
  <si>
    <t>TRANSPORTE COMO PASANTE DEL 10/09/2018 AL 10/10/18</t>
  </si>
  <si>
    <t>YADIRA MASSIEL GONZALEZ</t>
  </si>
  <si>
    <t>TRANSPORTE COMO PASANTE DEL 25/09/18 AL 12/10/2018</t>
  </si>
  <si>
    <t>V ENERGY, S.A.</t>
  </si>
  <si>
    <t>COMPRA DE COMBUSTIBLE PARA USO EN LA INSTITUCION</t>
  </si>
  <si>
    <t>BEST BUDDIES REPUBLICA DOMINICANA</t>
  </si>
  <si>
    <t>COMPRA DE 10 BOLETAS PARA PROGRAMA SOCIAL</t>
  </si>
  <si>
    <t>SUMINISTRO DE A &amp; B  EN CERTIFICACION COACHING</t>
  </si>
  <si>
    <t>COMISIONES BANCARIAS MES DE OCTUBRE/2018</t>
  </si>
  <si>
    <t>RELACION DE GASTOS PAGADOS CON RECURSOS INTERNOS DURANTE EL MES DE NOVIEMBRE DEL 2018</t>
  </si>
  <si>
    <t>ESTEFANI DELANIA VENTURA</t>
  </si>
  <si>
    <t>TRANSPORTE COMO PASANTE DEL 25/09 ALL 31/10/2018</t>
  </si>
  <si>
    <t>JENNIFER ISABEL RAMOS</t>
  </si>
  <si>
    <t>TRANSPORTE COMO PASANTE DEL 25/09 ALL 31/10/2019</t>
  </si>
  <si>
    <t>PARROQUIA SAN JUAN BAUTISTA/SALLE</t>
  </si>
  <si>
    <t>CONTRIBUCION PARA INSTALACION PANELES ACUSTICOS</t>
  </si>
  <si>
    <t>ALIMENTOS Y BEBIDAS EN ACTIVIDAD DIA 25/102018</t>
  </si>
  <si>
    <t>ALQUILER EQUIPOS AUDIOVISUALES EN ACTO 25/10/2018</t>
  </si>
  <si>
    <t>MARILO COMIDAS SABROSAS, SRL.</t>
  </si>
  <si>
    <t>ALIMENTOS Y BEBIDAS EN ACTIVIDAD DIA 01/11/2018</t>
  </si>
  <si>
    <t>MICHELE PODESTA MASTROLILLI</t>
  </si>
  <si>
    <t>REPOSICION DE FONDO DE CAJA CHICA</t>
  </si>
  <si>
    <t>RENOVACION SUSCRIPCION 22/12/2018 AL 21/12/2019</t>
  </si>
  <si>
    <t>D`SANSON EXQUISITECES Y ALQUILERES</t>
  </si>
  <si>
    <t>ALIMENTOS Y BEBIDAS ACTIVIDAD EN SANTIAGO 31/10/18</t>
  </si>
  <si>
    <t>SERVICIO DE CATERING ACTIVIDAD S.P.M. EL DIA 26/10/18</t>
  </si>
  <si>
    <t>SEREVICIO DESAYUNO ACTIVIDAD ENCENDIDO ARBOLITO</t>
  </si>
  <si>
    <t>COMPRA DE UN SCANNER PARA USO EN LA U.A.I.</t>
  </si>
  <si>
    <t xml:space="preserve">ALIMENTOS Y BEBIDAS EN ACTIVIDAD DIA </t>
  </si>
  <si>
    <t>VALENTINA ALCANTARA R.</t>
  </si>
  <si>
    <t>TRANSPORTE COMO PASANTE EN EL INAP.</t>
  </si>
  <si>
    <t>NICOL PICHARDO MEJIA</t>
  </si>
  <si>
    <t>ADRIANA VICIOSO R.</t>
  </si>
  <si>
    <t>BOLETO AEREO VIAJE JAIME CAMEJO A URUGUAY</t>
  </si>
  <si>
    <t>COMISIONES BANCARIAS MES DE NOVIEMBRE/2018</t>
  </si>
  <si>
    <t>Enc. Division Contabilidad</t>
  </si>
  <si>
    <t>Enc. Administrativa-Financiera</t>
  </si>
  <si>
    <t xml:space="preserve">                                                                             Directora General</t>
  </si>
  <si>
    <t>RELACION DE GASTOS PAGADOS CON RECURSOS INTERNOS DURANTE EL MES DE DICIEMBRE DEL 2018</t>
  </si>
  <si>
    <t>GASTOS VARIOS PARA FIESTA NAVIDEÑA DIA 13/12/2018</t>
  </si>
  <si>
    <t>YICEL MARIA LIRIANO GUERRERO</t>
  </si>
  <si>
    <t>TRANSPORTE COMO PASANTE DEL 23/10/18 AL 22/11/2019</t>
  </si>
  <si>
    <t>REPOSICION FONDO DE CAJA CHICA</t>
  </si>
  <si>
    <t>SERVICIO REPARACION CAMARA FOTOGRAFICA</t>
  </si>
  <si>
    <t>SDC SOCIEDAD DOMINICANA DE COACHING</t>
  </si>
  <si>
    <t>CERTIFICACION COACHING DE EQUIPOS A 5 EMPLEADOS</t>
  </si>
  <si>
    <t>COMPRA DE 100 BATERIAS POWER BANK 2200 CON LOGO</t>
  </si>
  <si>
    <t>BOLETO AEREO STO.DGO/PERU PARA DANTE J. MENDOZA</t>
  </si>
  <si>
    <t>SERVICIO DE HOSPEDAJE EXPOSITOR DANTE J. MENDOZA</t>
  </si>
  <si>
    <t>COMPRA DE 25 LIBROS PARA DONACION EN EVENTO</t>
  </si>
  <si>
    <t>FABIOLA PEÑA</t>
  </si>
  <si>
    <t>GASTOS ACTIVIDAD DE INTEGRACION DEPTO. FORMACION</t>
  </si>
  <si>
    <t>SERVICIO DE SAXOFONISTA EN SEMINARIO DIA 30/11/2018</t>
  </si>
  <si>
    <t xml:space="preserve">SERVICIO IMPRESOS VARIOS PARA ACTIVIDADES/INAP </t>
  </si>
  <si>
    <t>HOSPEDAJE PARA 4 EXPOSITORES TALLER SELLO CLAD</t>
  </si>
  <si>
    <t>SUMINISTRO ALIMENTOS EN SEMINARIO INTERNACIONAL</t>
  </si>
  <si>
    <t>IMPRESIÓN DE BAJANTES PARA SEMINARIO DIA 30/11/2018</t>
  </si>
  <si>
    <t>SERVICIO DE CATERING EN ACTIVIDAD DIA 19/11/2018</t>
  </si>
  <si>
    <t>R.C. RECREATE, S.R.L.</t>
  </si>
  <si>
    <t>ANIMACION Y CONDUCCION EN ACTIVIDAD NAVIDEÑA</t>
  </si>
  <si>
    <t>MISTER SANDWICH COMIDAS Y MAS, SRL.</t>
  </si>
  <si>
    <t>SERVICIO DE CATERING EN ACTIVIDAD DIA 20/11/2018</t>
  </si>
  <si>
    <t>TRANSPORTE SHEYLA/SERVICIOS TURIST.</t>
  </si>
  <si>
    <t>TRANSPORTE DE EMPLEADOS ACTIVIDAD DIA 13/12/2018</t>
  </si>
  <si>
    <t>SERVICO DE IMPRESIÓN DE DOS BANNER FULL COLOR</t>
  </si>
  <si>
    <t>LAITEC, S.R.L.</t>
  </si>
  <si>
    <t>COMPRA DE OBSEQUIOS PARA RELACIONADOS DEL INAP</t>
  </si>
  <si>
    <t>REPARACION Y MANTENIMIENTO AIRES ACONDICIONADOS</t>
  </si>
  <si>
    <t>MAESTRIA DE CEREMONIA EN SEMINARIO DIA 30/11/2018</t>
  </si>
  <si>
    <t>SERVICIO DE DECORACION EN SEMINARIO DIA 30/11/2018</t>
  </si>
  <si>
    <t>TRANSPORTE POR SEVICIOS DEL 20/11/18 AL 19/12/2018</t>
  </si>
  <si>
    <t xml:space="preserve">VALENTINA ALCANTARA R.              </t>
  </si>
  <si>
    <t>TRANSPORTE COMO PASANTE DEL 12/11/18 AL 14/12/2018</t>
  </si>
  <si>
    <t>TRANSPORTE COMO PASANTE DEL 01/11/18 AL 10712/2019</t>
  </si>
  <si>
    <t>TRANSPORTE COMO PASANTE DEL 22/11/18 AL 14/12/2019</t>
  </si>
  <si>
    <t>TRANSPORTE COMO PASANTE DEL 13/11/18 AL 19/12/2020</t>
  </si>
  <si>
    <t>TRANSPORTE COMO PASANTE DEL 12/11/18 AL 14/12/2021</t>
  </si>
  <si>
    <t>TRANSPORTE COMO PASANTE DEL 01/11/18 AL 18/12/2022</t>
  </si>
  <si>
    <t>THEN PROJECTS, S.R.L.</t>
  </si>
  <si>
    <t>ALIMENTOS Y REFRIGERIOS EN ACTIVIDAD NAVIDEÑA</t>
  </si>
  <si>
    <t>ALIMENTOS ADICIONALES EN TALLER SELLO CLAD</t>
  </si>
  <si>
    <t>SERVICO DE CAPACITACION PENDIENTE DEL AÑO 2017</t>
  </si>
  <si>
    <t>BRANYES NUÑEZ ABAD</t>
  </si>
  <si>
    <t>TRANSPORTE COMO PASANTE DEL 06/11/18 AL 19/12/2020</t>
  </si>
  <si>
    <t>TRANSFERENCIA POR CAPACITACION = E T C =</t>
  </si>
  <si>
    <t>TRANSFERENCIAS AL EXTERIOR ( PAGO CAPACITACION )</t>
  </si>
  <si>
    <t>COMISIONES BANCARIAS MES DE DICIEMBRE DEL 2018</t>
  </si>
  <si>
    <t>RD$</t>
  </si>
  <si>
    <t>(INAP)</t>
  </si>
  <si>
    <t>LIBRO BANCO</t>
  </si>
  <si>
    <t>BANCO DE RESERVAS DE LA REPUBLICA DOMINICANA</t>
  </si>
  <si>
    <t>DEL 01 AL 31 DE MARZO DEL 2019</t>
  </si>
  <si>
    <t>Cuenta Operativa No. 010-242119-6</t>
  </si>
  <si>
    <t xml:space="preserve">BALANCE INICIAL: </t>
  </si>
  <si>
    <t>FECHA</t>
  </si>
  <si>
    <t>NO. CK/TRANF.</t>
  </si>
  <si>
    <t>BENEFICIARIO</t>
  </si>
  <si>
    <t>CONCEPTO</t>
  </si>
  <si>
    <t>DEBITO</t>
  </si>
  <si>
    <t>CREDITO</t>
  </si>
  <si>
    <t>BALANCE</t>
  </si>
  <si>
    <t>SANDY ELECTRO IMPORT, S.R.L.</t>
  </si>
  <si>
    <t>COMPRA DE BREKER PARA BANCO DE TRANSFORMADORES</t>
  </si>
  <si>
    <t>COMPRA DE BIZCOCHO Y GALLETAS DIA SAN VALENTIN</t>
  </si>
  <si>
    <t>SERVICIO PUBLICIDAD PARA CONCURSO PUBLICO</t>
  </si>
  <si>
    <t>FUNDACION BEST BUDDIES</t>
  </si>
  <si>
    <t>CONTRIBUCION POR TALLER SOBRE DISCAPACIDAD</t>
  </si>
  <si>
    <t>FLORISTERIA ZUNIFLOR, S.R.L.</t>
  </si>
  <si>
    <t>PAGO FACTURA ARREGLO FLORAL MES DE LA PATRIA</t>
  </si>
  <si>
    <t xml:space="preserve">MICHELE PODESTA </t>
  </si>
  <si>
    <t>ASOC. DOM. DE DISTRITOS MUNICIPALES</t>
  </si>
  <si>
    <t>CONTRIBUCION PARA PREMIO NAC. JUAN PABLO DUARTE</t>
  </si>
  <si>
    <t>CONTRIBUCION POR EUCARISTIA XX ANIVERSARIO DEL INAP</t>
  </si>
  <si>
    <t>CONTRIBUCION POR TALLER SOBRE DISCAPACIDAD/ CAPGEFI</t>
  </si>
  <si>
    <t>REPARACION TECHO EN YESO EN EL LOBBY PISO 14</t>
  </si>
  <si>
    <t>COLECTOR DE IMPUESTOS INTERNOS</t>
  </si>
  <si>
    <t>COMPLETIVO IR-3 MES DE FEBRERO DEL 2019.</t>
  </si>
  <si>
    <t>COMISIONES BANCARIAS MES DE MARZO DEL 2019</t>
  </si>
  <si>
    <t>Directora General</t>
  </si>
  <si>
    <t>DEL 01 AL 30 DE ABRIL DEL 2019</t>
  </si>
  <si>
    <t>ADQUISICION DE 10 TABLETAS PARA EMPLEADOS/INAP</t>
  </si>
  <si>
    <t>COMPRA BOLETOS AEREOS A EXPOSITORES SEMINARIO</t>
  </si>
  <si>
    <t>PLAZA NACO HOTEL, SRL.</t>
  </si>
  <si>
    <t>HOSPEDAJE POR 3 NOCHES A EXPOSITORES SEMINARIO</t>
  </si>
  <si>
    <t>SERVICIO DE TELEPRONTER PARA SEMINARIO 28/03/2019</t>
  </si>
  <si>
    <t>VICTOR MIGUEL MARTINEZ ESCOTO</t>
  </si>
  <si>
    <t>COMPRA 15 TAQUILLAS PARA CONFERENCIA DIA 29/3/2019</t>
  </si>
  <si>
    <t>AMBAR NACIONAL, SRL.</t>
  </si>
  <si>
    <t>COMPRA GEMELOS PARA CONFERENCISTA EN EL INAP</t>
  </si>
  <si>
    <t>PAGO IR-17 MES DE MARZO DEL 2019</t>
  </si>
  <si>
    <t>PARA CONTRIBUCION A 2 VIOLINISTAS EN SEMINARIO</t>
  </si>
  <si>
    <t xml:space="preserve">SERVICIO TRANSPORTE EMPLEADOS DEL INAP </t>
  </si>
  <si>
    <t>VIATICOS A ENCARGADOS REGIONALES DIAS 27 Y 28/3/19</t>
  </si>
  <si>
    <t>SOLUDIVER, SOLUCIONES DIVERSAS, SRL.</t>
  </si>
  <si>
    <t>COMPRA DE 2 SCANNER PARA USO EN OFICINAS</t>
  </si>
  <si>
    <t>CARGO POR PAGO TARJETA CORPORATIVA</t>
  </si>
  <si>
    <t>TRANSFERENCIA A EXPOSITOR  DAVID REY JORDAN</t>
  </si>
  <si>
    <t>TRANSFERENCIA A EXPOSITORA  DIANE GARZA</t>
  </si>
  <si>
    <t>COMISIONES BANCARIAS MES DE ABRIL DEL 2019</t>
  </si>
  <si>
    <t xml:space="preserve">               N/C</t>
  </si>
  <si>
    <t>INAP ( Cuenta Operativa )</t>
  </si>
  <si>
    <t>REINTEGRO DE CHEQUES 1938 Y 1980</t>
  </si>
  <si>
    <t>Lic. Alfonso Perez</t>
  </si>
  <si>
    <t>Lic. Catalina Feliz Terrero</t>
  </si>
  <si>
    <t>Dra. Celenia Vidal</t>
  </si>
  <si>
    <t>DEL 01 AL 31 DE MAYO DEL 2019</t>
  </si>
  <si>
    <t>2079-87</t>
  </si>
  <si>
    <t>CHEQUES NULOS DEL 002079 AL 002987</t>
  </si>
  <si>
    <t>NULOS</t>
  </si>
  <si>
    <t>PATRICIO ANTONIO DE JESUS MATOS T.</t>
  </si>
  <si>
    <t xml:space="preserve">SERVICIO DE ESCENOGRAFIA Y MONTAJE EN SEMINARIO </t>
  </si>
  <si>
    <t>COMPRA DE 2 SCANNER PARA USO EN LA INSTITUCION</t>
  </si>
  <si>
    <t>PAGO IR-17 MES DE ABRIL DEL 2019</t>
  </si>
  <si>
    <t>COMPRA OBSEQUIOS PARA COLABORADORES</t>
  </si>
  <si>
    <t>FUNDACION DE AYUDA AL DIABETICO</t>
  </si>
  <si>
    <t>CONTRIBUCION PARA OPERATIVO MEDICO</t>
  </si>
  <si>
    <t>REPOSICION DEL FONDO DE VIATICOS.</t>
  </si>
  <si>
    <t>PATRONATO PQUIA. SAN ANT. DE PADUA</t>
  </si>
  <si>
    <t>N/C</t>
  </si>
  <si>
    <t>REINTEGRO CHEQUE No. 2878</t>
  </si>
  <si>
    <t>COMISIONES BANCARIAS MES DE MAYO DEL 2019</t>
  </si>
  <si>
    <t>DEL 01 AL 30 DE JUNIO DEL 2019</t>
  </si>
  <si>
    <t>DAVID SANTANA ALCANTARA</t>
  </si>
  <si>
    <t>AYUDA PARA DIPLOMADO "MARKETING Y COMUNICACIÓN"</t>
  </si>
  <si>
    <t>REPOSICION DEL FONDO DE CAJA CHICA</t>
  </si>
  <si>
    <t>REPOSICION DEL FONDO DE VIATICOS</t>
  </si>
  <si>
    <t>PAGO IR-17 DEL MES DE MAYO DEL 2019</t>
  </si>
  <si>
    <t>PAGO VIATICOS POR TRASLADOS AL INTERIOR</t>
  </si>
  <si>
    <t>YOLANDA GIL</t>
  </si>
  <si>
    <t>IMPARTICION TALLER "UNA MUJER SUPERPODEROSA"</t>
  </si>
  <si>
    <t>GRUPO ASTRO, SRL.</t>
  </si>
  <si>
    <t>SERVICIO DE ENMARCADO DE DIPLOMAS Y CERTIFICADOS</t>
  </si>
  <si>
    <t>COMISIONES BANCARIAS MES DE JUNIO DEL 2019</t>
  </si>
  <si>
    <t>DEL 01 AL 31 DE JULIO DEL 2019</t>
  </si>
  <si>
    <t>GL PROMOCIONES, SRL.</t>
  </si>
  <si>
    <t>COMPRA DE BOCINAS PARA OBSEQUIOS A FACILITADORES</t>
  </si>
  <si>
    <t>TRANSF. DE LA TESORERIA NACIONAL-CUENTA CUT</t>
  </si>
  <si>
    <t>PLACA DE RECONOCIMIENTO PARA PAOLA JOHNSON</t>
  </si>
  <si>
    <t>COMPRA DE 200 CLIP BOARD PARA ACTIVIDAD 09/07/2019</t>
  </si>
  <si>
    <t>COMPRA TROFEOS PARA ESCUELA TAVAREZ JUDO</t>
  </si>
  <si>
    <t>PASAJE AEREO CONFERENCISTA DANIEL BECERRA</t>
  </si>
  <si>
    <t>COMPRA GEMELOS PARA CONFERENCISTA SEMINARIO</t>
  </si>
  <si>
    <t>CORAINA FELIZ ORTIZ</t>
  </si>
  <si>
    <t>HOSPEDAJE POR 3 NOCHES AL SEÑOR DANIEL GARZON</t>
  </si>
  <si>
    <t>KATHERINE LEBRON DIAZ</t>
  </si>
  <si>
    <t>GASTOS TRANSPORTE PASANTE  AL 15/07/2019</t>
  </si>
  <si>
    <t>MAQ CATERING, SRL.</t>
  </si>
  <si>
    <t>MAESTRIA DE CEREMONIA EN SEMINARIO DIA 09/07/2019</t>
  </si>
  <si>
    <t>PLACAS ACRILICAS Y LLAVEROS PARA FACILITADORES</t>
  </si>
  <si>
    <t>COMPRA DE 200 BOLSAS IMPRESAS PAR SEMINARIO</t>
  </si>
  <si>
    <t>MIRIAN ALTAGRACIA ENCARNACION M.</t>
  </si>
  <si>
    <t>SERVICIO INTERPRETACION USO LENGUAJE DE SEÑAS</t>
  </si>
  <si>
    <t>COMISIONES BANCARIAS MES DE JULIO DEL 2019</t>
  </si>
  <si>
    <t>DEL 01 AL 31 DE AGOSTO DEL 2019</t>
  </si>
  <si>
    <t>VICTOR GUILLERMO LEBRON ALCANTARA</t>
  </si>
  <si>
    <t>SERVICIO DE VIOLINISTA EN ACTIVIDADES DEL INAP</t>
  </si>
  <si>
    <t>DILIA MICHEL RODRIGUEZ</t>
  </si>
  <si>
    <t>GASTOS CAMPAMENTO VERANO 2019</t>
  </si>
  <si>
    <t>DISTRIBUIDORA LAGARES, SRL</t>
  </si>
  <si>
    <t>INSTALACION SENSOR PLANTA DE EMERGENCIA</t>
  </si>
  <si>
    <t>DARLAN JHENTONY FORZANY CACERES</t>
  </si>
  <si>
    <t>GASTOS TRANSPORTE PASANTE EN EL INAP</t>
  </si>
  <si>
    <t>YENIFER CAROLINA MEDINA PEREZ</t>
  </si>
  <si>
    <t>CONTRIBUCION PARA CELEBRACION DE EUCARISTIA</t>
  </si>
  <si>
    <t xml:space="preserve">AVANCE 20% CAPACITACION Y CERTIFICACION  M O S </t>
  </si>
  <si>
    <t>JOSBEL ALEJANDRO DIAZ FELIZ</t>
  </si>
  <si>
    <t>LORELENE YOKHEILA ZAPATA BONHONNE</t>
  </si>
  <si>
    <t>REPOSICION DEL FONDO DE CAJA CHICA SEDE CENTRAL</t>
  </si>
  <si>
    <t>GASTOS TRANSPORTE PASANTE  AL 19/08/2019</t>
  </si>
  <si>
    <t>COMISIONES BANCARIAS MES DE AGOSTO DEL 2019</t>
  </si>
  <si>
    <t>DEL 01 AL 31 DE OCT. DEL 2019</t>
  </si>
  <si>
    <t>HIDACA CONSTRUCTORA, S.R.L.</t>
  </si>
  <si>
    <t>MANTENIMIENTO Y REPARACION DE VENTNAS EN OFICINAS</t>
  </si>
  <si>
    <t>SERVICIO COFFEBREAK/ALMUERZO CERT. INT.COACHING</t>
  </si>
  <si>
    <t>GRUPO INSTITUCIONAL DEL CARIBE</t>
  </si>
  <si>
    <t>C OMPRA DE ZAFACON PARA DESECHOS ALIMENTICIOS</t>
  </si>
  <si>
    <t>PAGO IR-17 DEL MES DE SEPTIEMBRE DEL 2019</t>
  </si>
  <si>
    <t>SALVADOR ANTONIO ESPINAL FERNANDEZ</t>
  </si>
  <si>
    <t>GASTOS DE ALIMMENTACION Y TRANSPORTES AL INTERIOR</t>
  </si>
  <si>
    <t>DULCE MELINA ARAUJO VASQUEZ</t>
  </si>
  <si>
    <t>GASTOS DE TRANSPORTE COMO PASANTE EN EL INAP</t>
  </si>
  <si>
    <t>APERTURA FONDO DE VIATICOS PARA REPUBLICA DIGITAL</t>
  </si>
  <si>
    <t>COMPAÑÍA DOMINICANA DE TELEFONOS</t>
  </si>
  <si>
    <t>COMPRA DE BOLETAS PARA EVENTO = CLARO TEC =</t>
  </si>
  <si>
    <t>SERVICIO DE COFFEBREAK LOS DIAS 14 Y 16/10/2019</t>
  </si>
  <si>
    <t>SALDO SERVICIOS Y ALMUERZOS EN CERT. COACHING</t>
  </si>
  <si>
    <t>U A S D</t>
  </si>
  <si>
    <t>TRANSFERENCIA A CUENTA MAESTRIA</t>
  </si>
  <si>
    <t>COMISIONES BANCARIAS MES DE OCTUBRE/2019</t>
  </si>
  <si>
    <t>DEL 01 AL 30 DE NOV. DEL 2019</t>
  </si>
  <si>
    <t>REPOSICION FONDO DE VIATICOS DE REPUBLICA DIGITAL</t>
  </si>
  <si>
    <t>REPOSICION FONDO DE CAJA CHICA DE LA DIRECCION</t>
  </si>
  <si>
    <t>SERVICIO DE COFFFEBREAK DIA 27/09/2019 EN BARAHJONA</t>
  </si>
  <si>
    <t>XIOMARA MARTINEZ ALMONTE</t>
  </si>
  <si>
    <t>VIATICOS DE TRANSPORTE COMO PASANTE EN EL INAP</t>
  </si>
  <si>
    <t>MARIO DE JESUS GUZMAN CABRAL</t>
  </si>
  <si>
    <t>ARLEEN OMAIRYS TEJEDA MEJIA</t>
  </si>
  <si>
    <t>THALIA RAMIREZ PEÑA</t>
  </si>
  <si>
    <t>JOHANNY ESTHER GARCIA</t>
  </si>
  <si>
    <t>KARLA MARIEL ARIAS CABRERA</t>
  </si>
  <si>
    <t>SALDO CONFECCION UNIFORMES FORMACION VIRTUAL</t>
  </si>
  <si>
    <t>TOMMY ALCIBIADES PEREZ FELIZ</t>
  </si>
  <si>
    <t>PAGO TRABAJOS ELECTRICOS EN LA INSTITUCION</t>
  </si>
  <si>
    <t xml:space="preserve"> SERVICIO DE COFFEBREAK EN ACTIVIDAD DIA 31/10/2019</t>
  </si>
  <si>
    <t>JHOEL DE JESUS FAMILIA</t>
  </si>
  <si>
    <t>PAGO SERVICIOS DE MENSAJERIA EXTERNA</t>
  </si>
  <si>
    <t>NELLY MERCEDES ARIAS PEREZ</t>
  </si>
  <si>
    <t>ALQUILER EQUIPOS AUDIOVISUALES ACTIVIDAD 31/10/2019</t>
  </si>
  <si>
    <t>FABIOLA PEÑA CARABALLO</t>
  </si>
  <si>
    <t>VIATICOS PARA VIAJE A MADRID-ESPAÑA</t>
  </si>
  <si>
    <t>PAGO IR-17 MES DE OCTUBRE DEL 2019.</t>
  </si>
  <si>
    <t>CENTRO DE PRODUCTIVIDAD &amp; BIENESTAR</t>
  </si>
  <si>
    <t>COMPRA DE 5 LIBROS "QUE SIGA LA FIESTA"</t>
  </si>
  <si>
    <t>CARMEN SUGEY URRACA GARCIA</t>
  </si>
  <si>
    <t>BERONICA DE LA CRUZ MARTINEZ</t>
  </si>
  <si>
    <t>COFFEBREAK EN ACTIVIDAD EN NAGUA, EL DIA 06/11/2019</t>
  </si>
  <si>
    <t>I N V E R P L A T A, S.A.</t>
  </si>
  <si>
    <t>HOSPEDAJE A FACILITADOR JAVIER BURDMAN</t>
  </si>
  <si>
    <t>COFFEBREAK EN ACTIVIDAD EN LA VEGA, EL DIA 08/11/2019</t>
  </si>
  <si>
    <t>GUARIONEX JOSE GAUTREAU MARTINEZ</t>
  </si>
  <si>
    <t>AMENIZACION MUSICAL ACTIVIDAD DIA 31/10/2019</t>
  </si>
  <si>
    <t>LIDIA INES LIRANZO SUERO</t>
  </si>
  <si>
    <t>COFFEBREAK Y ALMUERZOS EN ACTIVIDADES DIA 02/10/19</t>
  </si>
  <si>
    <t>PREMIOS GANADORES "DECORA TU PUERTA EN NAVIDAD"</t>
  </si>
  <si>
    <t>DEL 01 AL 31 DE DIC. DEL 2019</t>
  </si>
  <si>
    <t>MARITZA DEL CARMEN OLIVO DE VARGAS</t>
  </si>
  <si>
    <t>MAESTRIA DE CEREMONIA EN ACTIVIDAD VALVERDE-MAO</t>
  </si>
  <si>
    <t>RAMON DE LOS SANTOS</t>
  </si>
  <si>
    <t>MAESTRIA DE CEREMONIA EN ACTIVIDAD EN HIGUEY</t>
  </si>
  <si>
    <t>WILTON WILLIAMS MERCEDES MEDINA</t>
  </si>
  <si>
    <t>MAESTRIA DE  CEREMONIA EN ACTIVIDAD EN BARAHONA</t>
  </si>
  <si>
    <t>FELIX MANUEL MENDEZ CABRAL</t>
  </si>
  <si>
    <t>MAESTRIA DE  CEREMONIA EN ACTIVIDAD EN SAN JUAN M.</t>
  </si>
  <si>
    <t>REPOSICION FONDO DE VIATICOS</t>
  </si>
  <si>
    <t>REPOSICON DEL FONDO DE CAJA CHICA</t>
  </si>
  <si>
    <t>EDITORA DEL CARIBE, S. A.</t>
  </si>
  <si>
    <t>RENOVACION SUSCRIPCION ANUAL HASTA EL 29/03/2020</t>
  </si>
  <si>
    <t>COMPRA 200 MOUSE PAD PARA SERVIDOR PUB. DIGITAL</t>
  </si>
  <si>
    <t>SERVICIO DE COFFEBREAK EN ACTIVIDAD DIA 11/07/2019</t>
  </si>
  <si>
    <t>DESAYUNO TIPICO/ACTO ENCENCIDO ARBOLITO NAVIDEÑO</t>
  </si>
  <si>
    <t>VIATICOS Y TRANSPORTE COORD. PROVINCIALES 6/12/2019</t>
  </si>
  <si>
    <t>RAFAEL GOMEZ VICIOSO</t>
  </si>
  <si>
    <t>COFFEBREAK EN ACTIVIDAD S.J.M. EL DIA 24/10/2019</t>
  </si>
  <si>
    <t>HOSPEDAJE A FACILITADORES  TALLER SELLO CLAD</t>
  </si>
  <si>
    <t>FARMACO QUIMICA NACIONAL, S.A.</t>
  </si>
  <si>
    <t>COMPRA EQUIPOS MEDICOS PARA EMERGENCIAS</t>
  </si>
  <si>
    <t>SERVICIO DE COFFEBREAK EN ACTIVIDAD EL DIA 19/11/2019</t>
  </si>
  <si>
    <t>PAGO IR-17 MES DE NOVIEMBRE DEL 2019</t>
  </si>
  <si>
    <t>JOHAN ALEXANDER FERNANDEZ</t>
  </si>
  <si>
    <t>COMPLETIVO SUELDO MES DE AGO. SEPT. Y OCT./2019</t>
  </si>
  <si>
    <t>JAVIER BURDMAN ( US$7,000.70 )</t>
  </si>
  <si>
    <t>FACILITADOR TALLER "ENTREVISTAS POR COMPETENCIA"</t>
  </si>
  <si>
    <t>SEGUNDO PAGO A CUENTA MAESTRIA GESTION PUBLICA</t>
  </si>
  <si>
    <t>RENOVACION SUSCRIPCION PERIODICO HASTA 03/12/2020</t>
  </si>
  <si>
    <t>IDAIZA JOSEFINA SUERO DE LEON</t>
  </si>
  <si>
    <t>COFFEBREAK EN ACTIVIDAD EN SAN CRISTOBAL 29/11/2019</t>
  </si>
  <si>
    <t>COFFEBREAK EN ACTIVIDAD EN S.P.M. EK DIA 05/120/2019</t>
  </si>
  <si>
    <t>INVRSIONES AZUL DEL ESTE DOMINICANA</t>
  </si>
  <si>
    <t>SERVICIO BRINDIS DE VINO PARA PROMOTORES DIGITALES</t>
  </si>
  <si>
    <t>INTEGRAL TRAINNING SOLUTIONS, S.R.L.</t>
  </si>
  <si>
    <t>COMPRA 28 EJEMPLARES LIBRO "LAS 12 PREGUNTAS"</t>
  </si>
  <si>
    <t>GRUPO MEDIA PUBLICIDAD Y COMUNICAC.</t>
  </si>
  <si>
    <t>COMPRA OBSEQUIOS PARA RELACIONADOS CON EL INAP</t>
  </si>
  <si>
    <t>G.L. PROMOCIONES, S.R.L.</t>
  </si>
  <si>
    <t>COMPRA DE 111 TERMOS PARA EMPLEADOS.</t>
  </si>
  <si>
    <t>COFFEBREAK EN ACTIVIDAD EN S.F.M. EL DIA 10/12/2019</t>
  </si>
  <si>
    <t>GASTROLAND, S.R.L.</t>
  </si>
  <si>
    <t>ALMUERZOS EN 5 ACTIVIDADES OCTUBRE Y NOVIEMBRE/19</t>
  </si>
  <si>
    <t>COFFEBREAK EN ACTIVIDAD EN HIGUEY EL DIA 31/10/2019</t>
  </si>
  <si>
    <t>COFFEBREAK EN ACTIVIDAD EN BARAHONA DIA 28/11/2019</t>
  </si>
  <si>
    <t>OSCAR STALIN DILONE SOTO</t>
  </si>
  <si>
    <t>SERVICIO BALLET FOLKLORICO INICIO ACTIVIDAD NAVIDEÑA</t>
  </si>
  <si>
    <t>ALEJANDRO ALBERTO OBJIO BAUTISTA</t>
  </si>
  <si>
    <t>SERVICIO DE REPARACION DE EQUIPOS AUDIOVISUALES</t>
  </si>
  <si>
    <t>CARLOS EMILIO HIDALGO RAMIREZ</t>
  </si>
  <si>
    <t>SERVICIO DE ANIMACION MUSICAL ACTIVIDAD DIA 11/12/19</t>
  </si>
  <si>
    <t>HCJ  LOGISTICS, S.R.L.</t>
  </si>
  <si>
    <t>PAGO ADQUISICION DE LICENCIAS WINDOWS 10 PRO</t>
  </si>
  <si>
    <t>BRIABEL SOLUTIONS GROUP, SRL.</t>
  </si>
  <si>
    <t>COMPRA 500 POLOSHIRTS PARA PROMOTORES DIGITALES</t>
  </si>
  <si>
    <t>COMISIONES BANCARIAS MES DE DICIEMBRE/2019</t>
  </si>
  <si>
    <t>Alfonso Perez Perez</t>
  </si>
  <si>
    <t>Lic Catalina Feliz Terrero</t>
  </si>
  <si>
    <t>Enc. Division de Contabilidad</t>
  </si>
  <si>
    <t>Enc. Depto. Administrativo Financiero</t>
  </si>
  <si>
    <t>Dra. Celenia Vidal Peralta</t>
  </si>
  <si>
    <t>DEL 01 AL 31 DE ENERO DEL 2020</t>
  </si>
  <si>
    <t>PAGO IR-17 MES DE DICIEMBRE DEL 2019</t>
  </si>
  <si>
    <t>DEPOSITO CIERRE FONDO EMERGENCIA PARA VIATICOS</t>
  </si>
  <si>
    <t>TRANSFERNCIA AL EXTERIOR     == C LA D =====</t>
  </si>
  <si>
    <t>TRANSFERENCIA A LOS FACILITADORES</t>
  </si>
  <si>
    <t>COMISIONES BANCARIAS MES DE ENERO DEL 2020</t>
  </si>
  <si>
    <t>DEL 01 AL 29 DE FEBRERO DEL 2020</t>
  </si>
  <si>
    <t>CAMARA BRITANICA COMERCIO REP.DOM.</t>
  </si>
  <si>
    <t>CONTRIBUCION PARA EVENTO ARTISTICO INTERNACIONAL</t>
  </si>
  <si>
    <t>CONTRIBUCION PARA DESARROLLO DE TALLER</t>
  </si>
  <si>
    <t>GILDA SOLANO</t>
  </si>
  <si>
    <t>PREMIO CONCURSO ADMINISTRACION PUBLICA</t>
  </si>
  <si>
    <t>PAGO IR-17 CORRESPONDIENTE AL MES DE ENERO 2020.</t>
  </si>
  <si>
    <t>ROSARIO M. AROSTEGUI MENA</t>
  </si>
  <si>
    <t>SERVICIO DE CAPACITACION EN TALLER SOBRE "DNC"</t>
  </si>
  <si>
    <t>REPOSICION DEL FONDO DEVIATICOS</t>
  </si>
  <si>
    <t>U A S D.</t>
  </si>
  <si>
    <t>TERCER PAGO A CUENTA MAESTRIA GESTION PUBLICA</t>
  </si>
  <si>
    <t>COMISIONES BANCARIAS MES DE FEBRERO 2020</t>
  </si>
  <si>
    <t>DEL 01 AL 31 DE MARZO DEL 2020</t>
  </si>
  <si>
    <t>PUBLICACION AVISO PARA CONCURSO EXTERNO</t>
  </si>
  <si>
    <t>COMPRA ACCESORIOS INFORMATICOS</t>
  </si>
  <si>
    <t>SERVICIO CORONAS DE FLORES A FUNERAL</t>
  </si>
  <si>
    <t>SERVICIO DE CATERING DIA 18/10/2019</t>
  </si>
  <si>
    <t>SERVICIO DE COFFEBREAK EN S.J.M. DIA 16/02/2020</t>
  </si>
  <si>
    <t>COMPRA 119 BOMBONERAS PARA DIA DE LA AMISTAD</t>
  </si>
  <si>
    <t>SERVICIO CORONA DE FLORES AL ALTAR DE LA PATRIA</t>
  </si>
  <si>
    <t>COMPRA DE PAPEL BOND PARA USO EN OFICINAS</t>
  </si>
  <si>
    <t>PAGO RECARGA DE EXTINTORES EN LA INSTITUCION</t>
  </si>
  <si>
    <t>JAYSA MUEBLES, S.R.L.</t>
  </si>
  <si>
    <t>ADQUISICION DE MOBILIARIOS DE OFICINAS</t>
  </si>
  <si>
    <t>COMPRA  CAFÉ Y AZUCAR PARA USO EN LA INSTITRUCION</t>
  </si>
  <si>
    <t>REPOSICION DE LA CAJA CHICA DE LA DIRECCION</t>
  </si>
  <si>
    <t>COMPRA DE BOLETAS PARA RIFA BENEFICA</t>
  </si>
  <si>
    <t>CONTRIBUCION PARA EUCARISTIA DIA 20/03/2020</t>
  </si>
  <si>
    <t>PAGO IR-17 DEL MES DE FEBRERO DEL 2020</t>
  </si>
  <si>
    <t>VYMA NEGOCIOS, S.R.L.</t>
  </si>
  <si>
    <t>COMPRA PRODUCTOS DESECHABLES PAPEL Y CARTON</t>
  </si>
  <si>
    <t>COMPRA DE MATERIAL DE LIMPIEZA</t>
  </si>
  <si>
    <t>ARRENDAMIENTO PARQUEOS DE AGOSTO/18 A MARZO/20</t>
  </si>
  <si>
    <t>COMISIONES BANCARIAS MES DE MARZO 2020</t>
  </si>
  <si>
    <t>DEL 01 AL 30  DE ABRIL DEL 2020</t>
  </si>
  <si>
    <t>COMISIONES BANCARIAS MES DE ABRIL</t>
  </si>
  <si>
    <t>DEL 01 AL 31  DE MAYO DEL 2020</t>
  </si>
  <si>
    <t>YAMIRIS MORETA PEREZ</t>
  </si>
  <si>
    <t>PAGO A CUENTA MAESTRIA GESTION PUBLICA</t>
  </si>
  <si>
    <t>COMISIONES BANCARIAS MES DE MAYO</t>
  </si>
  <si>
    <t>DEL 01 AL 30  DE JUNIO DEL 2020</t>
  </si>
  <si>
    <t>PAGO FACTURA POR PLACA DE RECONOCIMIENTO</t>
  </si>
  <si>
    <t>2DO. PAGO (40%) CAPACITACION Y CERTIFICACION  M.O.S.</t>
  </si>
  <si>
    <t>COMPRA ARTICULOS PARA OBSEQUIO A COLABORADOR</t>
  </si>
  <si>
    <t>SOLDIER ELECTRONIC SECURITY, SRL.</t>
  </si>
  <si>
    <t>COMPRA MOBILIARIOS DE OFICINA GOBERNACION LA VEGA</t>
  </si>
  <si>
    <t>TRANSPORTE DE SILLAS HASTA LA VEGA</t>
  </si>
  <si>
    <t>COMPU-OFFICE DOMINICANA, SRL.</t>
  </si>
  <si>
    <t>COMPRA MOBILIARIOS PARA USO EN OFICINAS</t>
  </si>
  <si>
    <t>COMISIONES BANCARIAS MES DE JUNIO 2020</t>
  </si>
  <si>
    <t>DEL 01 AL 31  DE JULIO DEL 2020</t>
  </si>
  <si>
    <t>COMPLETIVO FACTURA NCF: B1500001698 ( PAGO ITBIS )</t>
  </si>
  <si>
    <t>PAGO IR-17, MES DE JUNIO DEL 2020.</t>
  </si>
  <si>
    <t>PARA COMPRAR 1 DISCO DURO PARA LA DIRECCION.</t>
  </si>
  <si>
    <t>LABORATORIO CLINICO PATRIA RIVAS, SRL.</t>
  </si>
  <si>
    <t>SERVICIO 70 PRUEBAS SARS-COVID-19 A EMPLEADOS</t>
  </si>
  <si>
    <t>COMISIONES BANCARIAS MES DE JULIO 2020</t>
  </si>
  <si>
    <t>DEL 01 AL 31  DE AGOSTO DEL 2020</t>
  </si>
  <si>
    <t xml:space="preserve"> PARA PAGAR VIATICOS POR TRABAJOS SAB. 8 Y DOIM. 9</t>
  </si>
  <si>
    <t>D´´ BODDEN, S.R.L.</t>
  </si>
  <si>
    <t>ENMARCADO Y MONTAJE DE 40 PINTURAS 12" X 16"</t>
  </si>
  <si>
    <t>OVES OFICINA DE VENTAS Y SERVICIOS</t>
  </si>
  <si>
    <t>SERVICIOS ESPECIAES DE MANTENIMIENTO DE PINTURA</t>
  </si>
  <si>
    <t>ANULACION DEL CHEQUE No.002277</t>
  </si>
  <si>
    <t>COMISIONES BANCARIAS MES DE AGOSTO</t>
  </si>
  <si>
    <t>Lic. Cristian Sánchez</t>
  </si>
  <si>
    <t>Director General</t>
  </si>
  <si>
    <t>DEL 01 AL 30  DE SEPTIEMBRE DEL 2020</t>
  </si>
  <si>
    <t>ANULACION DEL CHEQUE No.002295</t>
  </si>
  <si>
    <t>COMISIONES BANCARIAS MES DE SEPTIEMBRE/2020</t>
  </si>
  <si>
    <t xml:space="preserve"> Catalina Feliz Terrero</t>
  </si>
  <si>
    <t xml:space="preserve"> Cristian Sánchez</t>
  </si>
  <si>
    <t>DEL 01 AL 31  DE OCTUBRE DEL 2020</t>
  </si>
  <si>
    <t>RHINA PEÑA BELLO</t>
  </si>
  <si>
    <t>VIATICOS VIAJE DIRECTOR Y EMPLEADOS A OFICINAS PROV.</t>
  </si>
  <si>
    <t>VIATICOS VIAJE SUB-DIRECTOR Y EMPLEADOS AL INTERIOR</t>
  </si>
  <si>
    <t>SERCOFE COMERCIAL, S.R.L.</t>
  </si>
  <si>
    <t>COMPRA MATERIALES DE SEGURIDAD Y HERRAMIENTAS</t>
  </si>
  <si>
    <t>SERVICIO 20 PRUEBAS SARS-COVID-19 A EMPLEADOS</t>
  </si>
  <si>
    <t>ARREGLO FLORAL A LA VICEPRESIDENTE DE LA REPUBLICA</t>
  </si>
  <si>
    <t>VELCAS PUBLICIDAD, SRL</t>
  </si>
  <si>
    <t>SERVICIO DE IMPRESIÓN Y ENMARCADO DE FOTO-GALERIA</t>
  </si>
  <si>
    <t>PAGO IR-17 CORRESPONDIENTE AL MES DE AGOSTO 2020.</t>
  </si>
  <si>
    <t>COMISIONES BANCARIAS MES DE OCTUBRE/2020</t>
  </si>
  <si>
    <t>DEL 01 AL 30  DE NOVIEMBRE DEL 2020</t>
  </si>
  <si>
    <t>JUAN ANTONIO CABRAL</t>
  </si>
  <si>
    <t>SERVICIO DE RECOGIDA Y BOTE DE ESCOMBROS</t>
  </si>
  <si>
    <t>MERCHANT DOMINICANA, SRL.</t>
  </si>
  <si>
    <t>IMPRESIÓN DE FOLDERS Y LIBRETAS DIPLOMADO DOM-EUR</t>
  </si>
  <si>
    <t>BOLSAS EN PELON PARA LANZAMIENTO DIPLOMADO DOM-EU</t>
  </si>
  <si>
    <t>PUBLICOM, SRL</t>
  </si>
  <si>
    <t>SEÑALIZACION DE PARQUEOS Y DISPENSADORES INFORMAT.</t>
  </si>
  <si>
    <t>SERVICIOS DE ESCENOGRAFIA EN APERTURA DIPLOMADO</t>
  </si>
  <si>
    <t>FACHADA ROTULADA EN FROSTIN EN AREA DEL LOBBY</t>
  </si>
  <si>
    <t>SERVICIO DE IMPRESIÓN DE BANNER Y LOGO EN PODIUM</t>
  </si>
  <si>
    <t>ALQUILER SALON PARA EVENTO APERTURA DIPLOMADO</t>
  </si>
  <si>
    <t>COMPRA BIZCOCHO PARA ENCUENTRO CON EMPLEADOS</t>
  </si>
  <si>
    <t>SEÑALIZACION CON VINYL FOTOLUMINISCENTE EN LA INSTIT.</t>
  </si>
  <si>
    <t>PAGO IR-17 MES DE OCTUBRE DEL 2020.</t>
  </si>
  <si>
    <t>JUAN CARLOS RODRIGUEZ DURAN</t>
  </si>
  <si>
    <t>PLATAFORMA ZOOM EN APERTURA DIPLOMADO DOM-EUROP.</t>
  </si>
  <si>
    <t xml:space="preserve">I N F O T E P </t>
  </si>
  <si>
    <t>SERVICIO DE CURSOS AUDIOVISULES EN EL M.A.P.</t>
  </si>
  <si>
    <t>SERVICIO DE REPARCION Y MANTENIMIENTO EN SALONES</t>
  </si>
  <si>
    <t>EURYS DE JESUS MONTERO REINOSO</t>
  </si>
  <si>
    <t>SERVICIOS DE PLOMERIA, LIMPIEZA Y BOTE DE ESCOMBROS</t>
  </si>
  <si>
    <t xml:space="preserve">U A S D </t>
  </si>
  <si>
    <t>COMISIONES BANCARIAS MES DE NOVIEMBRE</t>
  </si>
  <si>
    <t>DEL 01 AL 31  DE DICIEMBRE DEL 2020</t>
  </si>
  <si>
    <t>CHISPA CREATIVA, SRL.</t>
  </si>
  <si>
    <t>COMPRA MASCARILLAS Y MATERIAL DE HIGIENE, DIPLOM. D-E.</t>
  </si>
  <si>
    <t>SERVICIO DE IMPRESOS VARIOS EN LA INSTITUCION</t>
  </si>
  <si>
    <t>IQTEK</t>
  </si>
  <si>
    <t>ADQUISICION DE 2 DISCOS DURO PARA DPTO. TECNOLOGIA</t>
  </si>
  <si>
    <t>COMPRA DE 2 TRITURADORAS PARA LA INSTITUCION.</t>
  </si>
  <si>
    <t>SERVICIOS DE MANTENIMIENTO E INSTALACION DE LUCES</t>
  </si>
  <si>
    <t>SERVICIOS DE MANTENIMIENTO Y CORRECCION FILTRACIONES</t>
  </si>
  <si>
    <t>PARA PAGAR VIATICOS POR TRASLADOS AL INTERIOR</t>
  </si>
  <si>
    <t>PAGO IR-17 MES DE  NOVIEMBREDEL 2020.</t>
  </si>
  <si>
    <t>R E F R I G E N S A, SRL.</t>
  </si>
  <si>
    <t>INSTALACION DE TURBINA Y MOTOR EN AIRE CENTRAL</t>
  </si>
  <si>
    <t>COMISIONES BANCARIAS MES DE DICIEMBRE 2020</t>
  </si>
  <si>
    <t>CARGO BANCARIO A SER REEMBOLSADO (Error Banco)</t>
  </si>
  <si>
    <t>DEL 01 AL 31  DE ENERO DEL 2021</t>
  </si>
  <si>
    <t>PAGO REGALIA PASCUAL CORRESPONDIENTE AL AÑO 2020</t>
  </si>
  <si>
    <t>ANGEL EDUARDO FAMILIA</t>
  </si>
  <si>
    <t>RAZAC, SRL.</t>
  </si>
  <si>
    <t>COMPRA DE HERRAMIENTAS MENORES/SALON VIDEOCONF.</t>
  </si>
  <si>
    <t>PAGO IR-17 CORRESPONDIENTE Al MES DE DICIEMBRE 2020</t>
  </si>
  <si>
    <t>TECNO MAG, SRL.</t>
  </si>
  <si>
    <t>SERVICIO DE LICENCIA HOSTING POR UN MES</t>
  </si>
  <si>
    <t>CARGO POR TARJETA CORPORATIVA</t>
  </si>
  <si>
    <t>COMISIONES BANCARIAS MES DE ENERO 2021</t>
  </si>
  <si>
    <t xml:space="preserve"> Cristian Sánchez Reyes</t>
  </si>
  <si>
    <t>DEL 01 AL 28  DE FEBRERO DEL 2021</t>
  </si>
  <si>
    <t>AUMENTO DEL FONDO DE VIATICOS</t>
  </si>
  <si>
    <t>SERVICIO DE HOSTING Y SERVICIO PRIVADO PARA MOODLE</t>
  </si>
  <si>
    <t>BERONICA BONILLA</t>
  </si>
  <si>
    <t>AYUDA PARA GASTOS DE TRANSPORTE, PASANTE EN EL INAP</t>
  </si>
  <si>
    <t>COMISIONES BANCARIAS MES DE FEBRERO 2021</t>
  </si>
  <si>
    <t>DEL 01 AL 31 DE MARZO DEL 2021</t>
  </si>
  <si>
    <t>PAGO COMPLETIVO DEL IR-3 CORRESPONDIENTE A NOV. 2020</t>
  </si>
  <si>
    <t>CESAR PERALTA SUERO</t>
  </si>
  <si>
    <t>VARIOS EMPLEADOS</t>
  </si>
  <si>
    <t>PAGO PREMIO A LA CALIDAD</t>
  </si>
  <si>
    <t>OTROS INGRESOS</t>
  </si>
  <si>
    <t>MERCHANT DOMINICANA SRL</t>
  </si>
  <si>
    <t>ADQUISICION DE KIT DE PREVENCION DEL COVI-19</t>
  </si>
  <si>
    <t>SUPLITOP EVENTS, SRL</t>
  </si>
  <si>
    <t>SERVICIO DE ALQUILER DE EQUIPOS AUDIOVISUALES</t>
  </si>
  <si>
    <t>FLORISTERIA ZUNIFLOR, SRL</t>
  </si>
  <si>
    <t>SERVICIO DE ARREGLO FLORAL PARA LA SEÑORA ROSA CAMILA</t>
  </si>
  <si>
    <t>SERVICIO DE CORONA DE FLORES PARA EL ALTAR DE LA PATRIA</t>
  </si>
  <si>
    <t>PAGO DEL IR-17 CORRESPONDIENTE AL MES DE FEBRERO</t>
  </si>
  <si>
    <t>XIOMARA MAGDELINE LUCIANO LUCIANO</t>
  </si>
  <si>
    <t>LEGALIZACION DE CONTRATOS</t>
  </si>
  <si>
    <t>ELIDA GUZAMAN MERCEDES</t>
  </si>
  <si>
    <t>PARA CUBRIR GASTOS DE TRANSPORTE DE LA PASANTE</t>
  </si>
  <si>
    <t>T</t>
  </si>
  <si>
    <t>JULIO ALBERTO D OLEO</t>
  </si>
  <si>
    <t xml:space="preserve">SERVICIO DE PULIDO DE PISOS Y PINTURA DE AREAS </t>
  </si>
  <si>
    <t>SERGIO DE JESUS DISLA JIMENEZ</t>
  </si>
  <si>
    <t>SERVICIOS DE MANTENIMIENTO EN SALON DE TRANSMISIONES</t>
  </si>
  <si>
    <t>DEL 01 AL 30 DE ABRIL DEL 2021</t>
  </si>
  <si>
    <t>VIMARTE PUBLICIDAD</t>
  </si>
  <si>
    <t>ADQUISISCION DE LLAVEROS CON LOGO DEL INAP</t>
  </si>
  <si>
    <t>KIVENTS, SRL</t>
  </si>
  <si>
    <t>CONTRATACION DE VIOLINISTA, PARA APERTURA DE EVENTO</t>
  </si>
  <si>
    <t>PAGO IR-17 CORRESPONDIENTE AL MES DE MARZO 2021</t>
  </si>
  <si>
    <t>SHAMIR EMMANUEL MEDINA GUZMAN</t>
  </si>
  <si>
    <t>ALEXANDER CALZADO BORGES</t>
  </si>
  <si>
    <t>FAUSTO HARMUT SANTOS</t>
  </si>
  <si>
    <t>SERVICIO DE INTERPRETACION SIMULTANEA, INGLES-ESPAÑOL</t>
  </si>
  <si>
    <t>GRUPO DIARIO LIBRE, S.A</t>
  </si>
  <si>
    <t>CONTRATACION DE SERVICIO DE PUBLICIDAD INSTITUCIONAL</t>
  </si>
  <si>
    <t>CARGOS POR TARJETA CORPORATIVA</t>
  </si>
  <si>
    <t>COMISIONES BANCARIAS MES DE ABRIL 2021</t>
  </si>
  <si>
    <t>DEL 01 AL 31 DE MAYO DEL 2021</t>
  </si>
  <si>
    <t>SUPLIDORA REYSA, E.I.R.L.</t>
  </si>
  <si>
    <t>COMPRA KITS HIGIENE PERSONAL, DIA DE LAS SECRETARIAS</t>
  </si>
  <si>
    <t>TRANS. JULANY CUESTA, VIATICOS NO USADOS.</t>
  </si>
  <si>
    <t>NADIA NANYERIZ TOLENTINO FERRERAS</t>
  </si>
  <si>
    <t>EDICION DE VIDEO EN ACTIVIDAD CIERRE DOMINICO-EUROPEO</t>
  </si>
  <si>
    <t>PAGO IR-17 CORRESPONDIENTE AL MES DE ABRIL 2021</t>
  </si>
  <si>
    <t>APORTE DIPLOMADO DE RELACIONES CON LA UNION EUROPEA</t>
  </si>
  <si>
    <t>VIATICOS PERSONAL DE DIRECCION ACTIVIDAD REGION NORTE</t>
  </si>
  <si>
    <t>VIATICOS PERSONAL DE APOYO EN ACTIVIDAD REGION NORTE</t>
  </si>
  <si>
    <t>VIATICOS PERSONAL GESTION FORMACION ACT. REG.  NORTE</t>
  </si>
  <si>
    <t>COMISIONES BANCARIAS MES DE MAYO 2021</t>
  </si>
  <si>
    <t>DEL 01 AL 30 DE JUNIO DEL 2021</t>
  </si>
  <si>
    <t>PAGO ITBIS RETENIDO DURANTE EL MES DE ABRIL 2021</t>
  </si>
  <si>
    <t>REPOSICION DEL FONDO DE CAJA CHICA DE LA DIRECCION</t>
  </si>
  <si>
    <t>RITA LICELOT CRUZ SANTELISES</t>
  </si>
  <si>
    <r>
      <t xml:space="preserve">PREMIO TERCER LUGAR CONCURSO </t>
    </r>
    <r>
      <rPr>
        <b/>
        <sz val="10"/>
        <rFont val="Arial"/>
        <family val="2"/>
      </rPr>
      <t>CONIAP</t>
    </r>
    <r>
      <rPr>
        <sz val="11"/>
        <color theme="1"/>
        <rFont val="Calibri"/>
        <family val="2"/>
        <scheme val="minor"/>
      </rPr>
      <t xml:space="preserve"> IV VERSION</t>
    </r>
  </si>
  <si>
    <t>PAGO ITBIS RETENIDO DURANTE EL MES DE MAYO 2021</t>
  </si>
  <si>
    <t>PAGO IR-17 MES DE MAYO DEL 2021</t>
  </si>
  <si>
    <t>VIATICOS PENDIENTES DURANTE JORNADA REGION NORTE</t>
  </si>
  <si>
    <t>COMISIONES BANCARIAS MES DE JUNIO 2021</t>
  </si>
  <si>
    <t>DEL 01 AL 31 DE JULIO DEL 2021</t>
  </si>
  <si>
    <t>ASISTENTE TECNICA NACIONAL EN DIPLOMADO DOMINICO-EUR.</t>
  </si>
  <si>
    <t>SUSTITUYE EL CHEQUE No. 2332</t>
  </si>
  <si>
    <t>ANULACION DEL CHEQUE No. 2332</t>
  </si>
  <si>
    <t>PAGO IR-17 MES DE JUNIO DEL 2021</t>
  </si>
  <si>
    <t>TRANSFERENCIAS A EMPLEADOS DE LA INSTITUCION</t>
  </si>
  <si>
    <t>TRANSFERENCIAS AL EXTERIOR DOCENTES DIPLOMADO</t>
  </si>
  <si>
    <t>COMISIONES BANCARIAS MES DE JULIO DEL 2021</t>
  </si>
  <si>
    <t>DEL 01 AL 31 DE AGOSTO DEL 2021</t>
  </si>
  <si>
    <t>ANA SILVIA ANDUJAR AVILES</t>
  </si>
  <si>
    <t>SERVICIO DOCENTES EN DIPLOMADO DOMINICO-EUROPEO</t>
  </si>
  <si>
    <t>GIOVANNY MANUEL BAEZ AUFFANT</t>
  </si>
  <si>
    <t>COMISIONES BANCARIAS MES DE AGOSTO DEL 2021</t>
  </si>
  <si>
    <t>DEL 01 AL 30 DE SEPTIEMBRE DEL 2021</t>
  </si>
  <si>
    <t>PAGO IR-17 CORRESPONDIENTE AL MES DE AGOSTO/21</t>
  </si>
  <si>
    <t>JUANA ELENA RODRIGUEZ</t>
  </si>
  <si>
    <t>VIATICOS Y COMBUSTIBLE JORNADA SENSIBIL.  REGION SUR</t>
  </si>
  <si>
    <t>VIATICOS PARA JORNADA SENSIBIL.REGIONES NORTE Y ESTE</t>
  </si>
  <si>
    <t>ANA IDALIA CASTELLANOS KRANWINKEL</t>
  </si>
  <si>
    <t>SERVICIOS DOCENTES EN DIPLOMADO DOMINICO-EUROPEO</t>
  </si>
  <si>
    <t>C A I D E S A</t>
  </si>
  <si>
    <t>SERVICIOS DE RESTAURANT DIPLOMADO DOMINICO-EUROPEO</t>
  </si>
  <si>
    <t>COMISIONES BANCARIAS MES DE SEPTIEMBRE DEL 2021</t>
  </si>
  <si>
    <t>DEL 01 AL 31 DE OCTUBRE DEL 2021</t>
  </si>
  <si>
    <t>DEPOSITO SOBRANTE CHEQUE DE VIATICOS</t>
  </si>
  <si>
    <t>PAGO IR-17 CORRESPONDIENTE AL MES DE SEPTIEMBRE/21</t>
  </si>
  <si>
    <t>PAGO ITBIS RETENIDO MES DE SEPTIEMBRE DEL 2021</t>
  </si>
  <si>
    <t>VIATICOS PARA JORNADA DE CAPACITACION REGION SUR</t>
  </si>
  <si>
    <t>BEATRIZ TERESA ARIZA</t>
  </si>
  <si>
    <t>PARA GASTOS DIVERSOS EN JORNADA REGION SUR</t>
  </si>
  <si>
    <t>ALMUERZOS Y COFFEBREAK EN JORNADA REGION SUR</t>
  </si>
  <si>
    <t>PAGO NOMINA DE FACILITADORES PARAP II</t>
  </si>
  <si>
    <t>COMISIONES BANCARIAS MES DE OCTUBRE 2021</t>
  </si>
  <si>
    <t>DEL 01 AL 30 DE NOVIEMBRE DEL 2021</t>
  </si>
  <si>
    <t>FACILITADORES DE CAPACITACION</t>
  </si>
  <si>
    <t>PAGO NOMINA DE FACILITADORES</t>
  </si>
  <si>
    <t>DEVOLUCION BANCO</t>
  </si>
  <si>
    <t>PAGO IR-17 CORRESPONDIENTE AL MES DE OCTUBRE 2021</t>
  </si>
  <si>
    <t>COMPRA DE MATERIALES ELECTRICOS</t>
  </si>
  <si>
    <t>SERVICIO DE PUBLICACION PARA CONCURSO EXTERNO</t>
  </si>
  <si>
    <t>TRANSFERENCIAS A EMPLEADOS DE LA INSTITUCION ( I.R.I. )</t>
  </si>
  <si>
    <t>PAGO ITEBIS RETENIDO EN EL MES DE OCTUBRE 2021</t>
  </si>
  <si>
    <t>SERVICIOS ELECTRICOS EN LA INSTITUCION</t>
  </si>
  <si>
    <t>COMISIONES BANCARIAS MES DE NOVIEMBRE 2021</t>
  </si>
  <si>
    <t>DEL 01 AL 31 DE DICIEMBRE DEL 2021</t>
  </si>
  <si>
    <t>RUT SOLANGE GUZMAN ADAMES</t>
  </si>
  <si>
    <t>A S E T R A N,  S.R.L.</t>
  </si>
  <si>
    <t>TRANSPORTE EQUIPOS DESCARGADOS A BIENES NACIONALES</t>
  </si>
  <si>
    <t>PAGO IR-17 MES DE NOVIEMBRE DEL 2021</t>
  </si>
  <si>
    <t>PAGO ITBIS RETENIDO MES DE NOVIEMBRE DEL 2021</t>
  </si>
  <si>
    <t>VIANCA VICTORIA JIMENEZ PEREZ</t>
  </si>
  <si>
    <t xml:space="preserve">SAMUEL RAMIREZ RODRIGUEZ </t>
  </si>
  <si>
    <t>SERVICIO DE MANTENIMIENTO Y REPARACIONES EN EL INAP</t>
  </si>
  <si>
    <t>U  A  S  D</t>
  </si>
  <si>
    <t>SERVICIO DE IMPRESIÓN Y TERMINACION DE LIBRO</t>
  </si>
  <si>
    <t>COMISIONES BANCARIAS MES DE DICIEMBRE</t>
  </si>
  <si>
    <t>DEL 01 AL 31 DE ENERO DEL 2022</t>
  </si>
  <si>
    <t>ALEXANDER REYES GOMEZ</t>
  </si>
  <si>
    <t>SERVICIOS DE SEGURIDAD MES DE DICIEMBRE DEL 2021</t>
  </si>
  <si>
    <t>PAGO IR-17 MES DE DICIEMBRE DEL 2021</t>
  </si>
  <si>
    <t>COMISIONES BANCARIAS MES DE ENERO 2022</t>
  </si>
  <si>
    <t>DEL 01 AL 28 DE FEBRERO DEL 2022</t>
  </si>
  <si>
    <t>ITBIS RETENIDO MES DE DICIEMBRE DEL 2021</t>
  </si>
  <si>
    <t>MARY ORTIZ CARPIO</t>
  </si>
  <si>
    <t>PRESTACIONES ECONOMICAS DE VENANCIO GUERRERO</t>
  </si>
  <si>
    <t>ITBIS RETENIDO MES DE ENERO DEL 2022</t>
  </si>
  <si>
    <t>PAGO IR-17 CORRESPONDIENTE AL MES DE ENERO 2022</t>
  </si>
  <si>
    <t>ADAM SAMUEL GERALDO LORENZO</t>
  </si>
  <si>
    <t>REPOISICON DEL FOINDO DE VIATICOS</t>
  </si>
  <si>
    <t>COMISIONES BANCARIAS MES DE FEBRERO 2022</t>
  </si>
  <si>
    <t>DEL 01 AL 31 DE MARZO DEL 2022</t>
  </si>
  <si>
    <t>PAGO IR-17 MES DE FEBRERO 2022</t>
  </si>
  <si>
    <t>ERLIN MARIA GUZMAN FRANCISCO</t>
  </si>
  <si>
    <t>COMISIONES BANCARIAS MES DE MARZO 2022</t>
  </si>
  <si>
    <t>DEL 01 AL 30 DE ABRIL DEL 2022</t>
  </si>
  <si>
    <t>WILKENDRIS SAVIEL CASTILLO TEJEDA</t>
  </si>
  <si>
    <t>SUNIX  PETROLEUM, SRL.</t>
  </si>
  <si>
    <t xml:space="preserve">COMPRA DE TICKETS DE COMBUSTIBLE </t>
  </si>
  <si>
    <t>COMISIONES BANCARIAS MES DE ABRIL 2022</t>
  </si>
  <si>
    <t>DEL 01 AL 31 DE MAYO DEL 2022</t>
  </si>
  <si>
    <t>CARGO POR IMPUESTO 0.15%</t>
  </si>
  <si>
    <t>COMISIONES BANCARIAS MES DE MAYO 2022</t>
  </si>
  <si>
    <t>DEL 01 AL 30 DE  JUNIO DEL 2022</t>
  </si>
  <si>
    <t>LUIS ENRIQUE MOREL HERNANDEZ</t>
  </si>
  <si>
    <t>DIONY GUILLERMO SANTANA RODRIGUEZ</t>
  </si>
  <si>
    <t>CRISTAL YAMILET MORA NOVAS</t>
  </si>
  <si>
    <t>PRIMOR PRISCILA GUTIERREZ PERALTA</t>
  </si>
  <si>
    <t>WILKENDRYS SAVIEL CASTILLO TEJEDA</t>
  </si>
  <si>
    <t>COMISIONES BANCARIAS MES DE JUNIO 2022</t>
  </si>
  <si>
    <t>DEL 01 AL 31 DE  JULIO DEL 2022</t>
  </si>
  <si>
    <t>ENGELS GABRIEL RUBIO SANCHEZ</t>
  </si>
  <si>
    <t>PAUL ESTEBAN FELIZ TOLENTINO</t>
  </si>
  <si>
    <t>COMPLETIVO DIPLOMADO RELACIONES CON LA UNION EUROP.</t>
  </si>
  <si>
    <t>ELIAN JOSE SIME GARCIA</t>
  </si>
  <si>
    <t>PAGO TARJETA DE CREDITO CORPORATIVA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</si>
  <si>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DE FEBRERO A JUNIO 2022</t>
    </r>
  </si>
  <si>
    <t>IMPUESTO DEL 0.15% SOBRE NOMINA DE FACILITADORES</t>
  </si>
  <si>
    <t>COLECTOR CONTRIBUCIONES A LA  T.S.S.</t>
  </si>
  <si>
    <t>RETENCIONES Y APORTES POR PAGO FACILITADORES PARAP II</t>
  </si>
  <si>
    <t>RETENCIONES EN PAGO NOMINA DE FACILITADORES PARAP II</t>
  </si>
  <si>
    <t>INSTITUTO DE AUXILIOS Y VIVIENDAS</t>
  </si>
  <si>
    <t>RETENCION SEGURO/VIDA EN PAGO FACILITADORES PARAP II</t>
  </si>
  <si>
    <t>COMISIONES BANCARIAS MES DE JULIO 2022</t>
  </si>
  <si>
    <t>DEL 01 AL 31 DE AGOSTO DEL 2022</t>
  </si>
  <si>
    <t>COMISIONES BANCARIAS MES DE AGOSTO 2022</t>
  </si>
  <si>
    <t>DEL 01 AL 30 DE SEPT.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</si>
  <si>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JULIO DEL 2022</t>
    </r>
  </si>
  <si>
    <t>COMISION DEL 0.15% POR TRANSFERENCIA A  FACILITADORES</t>
  </si>
  <si>
    <t xml:space="preserve">CARGO BANCARIO </t>
  </si>
  <si>
    <t>COMISION BANCARIA MES DE SEPTIEMBRE</t>
  </si>
  <si>
    <t>DEL 01 AL 31 DE OCT.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</si>
  <si>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DEL 2022</t>
    </r>
  </si>
  <si>
    <t>COMISIONES DEL 0.15% POR TRANSFERENCIAS A  FACILITAD.</t>
  </si>
  <si>
    <t>CARGO BANCARIO TRANSFERENCIA A UNIVERSITAS</t>
  </si>
  <si>
    <t>VICTOR ALFONSO MORILLO GONZALEZ</t>
  </si>
  <si>
    <t>APORTE PARA TRANSPORTE A PASANTE EN LA INSTITUCION</t>
  </si>
  <si>
    <t>ALAN NATHANAEL GARCIA QUEZADA</t>
  </si>
  <si>
    <t>ANDY JOSE PEÑA M.</t>
  </si>
  <si>
    <t>ANDRY MARGARITA SANCHEZ REYES</t>
  </si>
  <si>
    <t>RECARGOS POR ATRASO EN NOMINA DE FACILITADORES</t>
  </si>
  <si>
    <t>RETENCIONES DE IMP/RENTA EN NOMINA DE FACILITADORES</t>
  </si>
  <si>
    <t>RETENCIONES SEGURO DE VIDA EN NOMINA FACILITADORES</t>
  </si>
  <si>
    <t>COMISIONES BANCARIAS MES DE OCTUBRE 2022</t>
  </si>
  <si>
    <t>DEL 01 AL 30 DE NOV. DEL 2022</t>
  </si>
  <si>
    <t xml:space="preserve">N/C </t>
  </si>
  <si>
    <t>DEPOSITO DE LA SEÑORA OLGA AGUSTIN</t>
  </si>
  <si>
    <t>DANIEL DE LA CRUZ</t>
  </si>
  <si>
    <t>SERVICIOS EN ACTO LANZAMIENTO REVISTA SERVIDOR PUBLICO</t>
  </si>
  <si>
    <t>RETENCIONES I/R EN NOMINA DE FACILITADORES (Adic.octubre)</t>
  </si>
  <si>
    <t>COLECTOR DE CONTRIBUCIONES A LA TSS</t>
  </si>
  <si>
    <t>RETENCIONES Y APORTES PATRONAL EN NOMINA FACILITADORES</t>
  </si>
  <si>
    <t>RETENCIONES PARA SEGURO DE VIDA EN NOMINA DE FACILITAD.</t>
  </si>
  <si>
    <r>
      <t>PAGO ADICIONAL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2022</t>
    </r>
  </si>
  <si>
    <t>PAGO RECARGOS POR NOMINA DE FACILITADORES PARAP II</t>
  </si>
  <si>
    <t>COMISIONES BANACARIAS MES DE NOVIEMBRE DEL 2022</t>
  </si>
  <si>
    <t xml:space="preserve">      Alfonso Perez Perez</t>
  </si>
  <si>
    <t xml:space="preserve">                Catalina Feliz Terrero</t>
  </si>
  <si>
    <t>DEL 01 AL 31 DE DICIEMBRE DEL 2022</t>
  </si>
  <si>
    <t>MOISES ABREU UREÑA REYES</t>
  </si>
  <si>
    <t>BRENDA ISABEL DE LEON LUCIANO</t>
  </si>
  <si>
    <t>COMISIONES BANACARIAS MES DE DICIEMBRE DEL 2022</t>
  </si>
  <si>
    <t>DEL 01 AL 31 DE ENERO DEL 2023</t>
  </si>
  <si>
    <t>INAP (CUENTA OPERATIVA)</t>
  </si>
  <si>
    <t>DEPOSITO SALDO POR CIERRE CAJA CHICA VIATICOS</t>
  </si>
  <si>
    <t>COMISION BANCARIA POR TRANSFERENCIA A UNIVERSITAS</t>
  </si>
  <si>
    <t>COMISIONES BANACARIAS MES DE ENERO  DEL 2023</t>
  </si>
  <si>
    <t>DEL 01 AL 28 DE FEBRERO DEL 2023</t>
  </si>
  <si>
    <t>COMISIONES BANCARIAS MES DE FEBRERO 2023</t>
  </si>
  <si>
    <t>DEL 01 AL 31 DE MARZO DEL 2023</t>
  </si>
  <si>
    <t>COMISIONES BANCARIAS MES DE MARZO 2023</t>
  </si>
  <si>
    <t>DEL 01 AL 30 DE ABRIL DEL 2023</t>
  </si>
  <si>
    <t>COMISIONES BANCARIAS MES DE ABRIL 2023</t>
  </si>
  <si>
    <t>DEL 01 AL 31 DE MAYO DEL 2023</t>
  </si>
  <si>
    <t>COMISIONES BANCARIAS MES DE MAYO 2024</t>
  </si>
  <si>
    <t>DEL 01 AL 30 DE JUNIO DEL 2023</t>
  </si>
  <si>
    <t>COMISIONES BANCARIAS MES DEJUNIO 2023</t>
  </si>
  <si>
    <t>Alfonso Perez perez</t>
  </si>
  <si>
    <t>DEL 01 AL 31 DE JULIO DEL 2023</t>
  </si>
  <si>
    <t>MIRLA CARIDAD MATOS CUEVAS</t>
  </si>
  <si>
    <t>YOHANNA TEJADA</t>
  </si>
  <si>
    <t>ABONO A TARJETA DE CREDITO</t>
  </si>
  <si>
    <t>TRANSFERENCIA POR PAGO PENDIENTE A FACILITADORA</t>
  </si>
  <si>
    <t>OTROS CARGOS</t>
  </si>
  <si>
    <t>COMISIONES BANCARIAS MES DE JULIO 2023</t>
  </si>
  <si>
    <t xml:space="preserve">   </t>
  </si>
  <si>
    <t xml:space="preserve">      Alfonso Perez perez</t>
  </si>
  <si>
    <t>DEL 01 AL 31 DE AGOSTO DEL 2023</t>
  </si>
  <si>
    <t>COMPLETIVO IR-3 MES DE JUNIO 2023</t>
  </si>
  <si>
    <t>COMISIONES BANCARIAS MES DE AGOSTO 2023</t>
  </si>
  <si>
    <t>DEL 01 AL 30 DE SEPTIEMBRE DEL 2023</t>
  </si>
  <si>
    <t>COMISIONES BANCARIAS MES DE SEPTIEMBRE 2023</t>
  </si>
  <si>
    <t>DEL 01 AL 31 DE OCTUBRE DEL 2023</t>
  </si>
  <si>
    <t>CRISTIAN SANCHEZ REYES</t>
  </si>
  <si>
    <t>VIATICOS POR VIAJE A MADRID-ESPAÑA</t>
  </si>
  <si>
    <t>MINAURA ADAMES SUERO</t>
  </si>
  <si>
    <t>DEVOLUCION IMPORTE DEPOSITADO DOBLE EN CUENTA CUT</t>
  </si>
  <si>
    <t>COMISIONES BANCARIAS MES DE OCTUBRE 2023</t>
  </si>
  <si>
    <t>DEL 01 AL 30 DE NOVIEMBRE DEL 2023</t>
  </si>
  <si>
    <t>COMISIONES BANCARIAS MES DE NOVIEMBRE 2023</t>
  </si>
  <si>
    <t>DEL 01 AL 31 DE DICIEMBRE DEL 2023</t>
  </si>
  <si>
    <t>COMPLETIVO IR-3 MES DE OCTUBRE 2023</t>
  </si>
  <si>
    <t>LLUMERQUI ANTONIO LEDESMA DIAZ</t>
  </si>
  <si>
    <t>GASTOS DE VIATICOS PARA VISITAR OFICINAS REGIONALES</t>
  </si>
  <si>
    <t>VIATICOS Y GASTOS VIAJES AL INTERIOR EVALUACION MAESTRIA</t>
  </si>
  <si>
    <t>DEVOLUCION IMPORTE NO GASTADO DEL CHEQUE 002521</t>
  </si>
  <si>
    <t>SAMUEL PEPEN RIVERA</t>
  </si>
  <si>
    <t>PAGO SERVICIO BOTE DE ESCOMBROS DEL AREA DE LOS BAÑOS</t>
  </si>
  <si>
    <t>COMISIONES BANCARIAS MES DE DICIEMBRE 2023</t>
  </si>
  <si>
    <t>DEL 01 AL 31 DE ENERO DEL 2024</t>
  </si>
  <si>
    <t>TRANSFERENCIA PAGO NOMINA DE FACILITADORES ENERO 2024</t>
  </si>
  <si>
    <t>GRISELDA GOMEWZ SANTANA</t>
  </si>
  <si>
    <t>COMPENSACION POR SERVICIOS COMITÉ EVALUADOR MAESTRIA</t>
  </si>
  <si>
    <t>GEORGINA DEL CARMEN RODRIGUEZ P.</t>
  </si>
  <si>
    <t>MARIA ELENA CRUZ BATISTA</t>
  </si>
  <si>
    <t>DAGOBERTO PEÑA GARCIA</t>
  </si>
  <si>
    <t>CARMEN RAMONA ABREU COSME</t>
  </si>
  <si>
    <t>REYSON LIZARDO GALVA</t>
  </si>
  <si>
    <t>ALEXANDRA OLIVO PEREZ</t>
  </si>
  <si>
    <t>RETENCIONES Y APORTES NOMINA FACILITADORES ENERO/24</t>
  </si>
  <si>
    <t>EMPLEADOS DE LA INSTITUCION</t>
  </si>
  <si>
    <t>INCENTIVO POR JORNADAS EXTRAS PARA LA MAESTRIA</t>
  </si>
  <si>
    <t>OTROS INGRESOS TC BANRESERVAS</t>
  </si>
  <si>
    <t>SONIA ESTHER LOPEZ PEREZ</t>
  </si>
  <si>
    <t>PARA CUBRIR VIATICOS A PERSONAL POR REUNION EN SANTIAGO</t>
  </si>
  <si>
    <t>COMISIONES BANCARIAS MES DE ENERO 2024</t>
  </si>
  <si>
    <t>DEL 01 AL 29 DE FEBRERO DEL 2024</t>
  </si>
  <si>
    <t>DEVOLUCION IMPORTE POR CIERRE FONDO DE VIATICOS</t>
  </si>
  <si>
    <t>VIATICOS A PERSONAl POR  VIAJES A LA REGION SUR</t>
  </si>
  <si>
    <t>REAPERTURA DE FONDO PARA VIATICOS</t>
  </si>
  <si>
    <t>GRISELDA GOMEZ SANTANA</t>
  </si>
  <si>
    <t>TRANSFERENCIA PAGO NOMINA DE FACILITADORES FEB. 2024</t>
  </si>
  <si>
    <t>EMPLEADA DE LA INSTITUCION</t>
  </si>
  <si>
    <t>COMISIONES BANCARIAS MES DE FEBRERO 2024</t>
  </si>
  <si>
    <t xml:space="preserve">                                          </t>
  </si>
  <si>
    <t xml:space="preserve">       Alfonso Perez perez</t>
  </si>
  <si>
    <t>DEL 01 AL 31 DE MARZO DEL 2024</t>
  </si>
  <si>
    <t>RETENCIONES Y APORTES NOMINA FACILITADORES FEBRERO/24</t>
  </si>
  <si>
    <t>IVIS N. MONTERO MATOS</t>
  </si>
  <si>
    <t>PAGO RECARGOS POR NOMINA DE INTERINATO TARDIA</t>
  </si>
  <si>
    <t>TRANSFERENCIA PAGO NOMINA DE FACILITADORES MARZO 2024</t>
  </si>
  <si>
    <t>DEPOSITO A CUENTA CORRIENTE</t>
  </si>
  <si>
    <t>RETENCIONES Y APORTES NOMINA FACILITADORES MARZO/24</t>
  </si>
  <si>
    <t>A CUENTA RETENCIONES DE I/R EN NOMINAS ENE. Y FEB. 2024</t>
  </si>
  <si>
    <t>COMISIONES BANCARIAS MES DE MARZO 2024</t>
  </si>
  <si>
    <t>DEL 01 AL 30 DE ABRIL DEL 2024</t>
  </si>
  <si>
    <t>GASTOS VIAJE PERSONAL A SANTIAGO APERTURA MAESTRIA</t>
  </si>
  <si>
    <t>REPOSICON DEL FONDO DE VIATICOS</t>
  </si>
  <si>
    <t>FACILITADORA OLGA AGUSTIN</t>
  </si>
  <si>
    <t>TRANSFERENCIA PAGO FACTURA POR CAPACITACION</t>
  </si>
  <si>
    <t>COMISIONES BANCARIAS MES DE ABRIL 2024</t>
  </si>
  <si>
    <t>DEL 01 AL 31 DE MAYO DEL 2024</t>
  </si>
  <si>
    <t>ALANA GERMAN JIMENEZ</t>
  </si>
  <si>
    <t xml:space="preserve"> Alfonso Perez perez</t>
  </si>
  <si>
    <t xml:space="preserve">                           Enc. Division de Contabilidad</t>
  </si>
  <si>
    <t>DEL 01 AL 30 DE JUNIO DEL 2024</t>
  </si>
  <si>
    <t>DEPOSITO A CUENTA CORRIENTE (Cierre Caja Chica Direccion)</t>
  </si>
  <si>
    <t>COMPLETIVO IR-3 MES DE ABRIL 2024</t>
  </si>
  <si>
    <t>COMISIONES BANCARIAS MES DE JUNIO 2024</t>
  </si>
  <si>
    <t>DEL 01 AL 31 DE JULIO DEL 2024</t>
  </si>
  <si>
    <t>PAGO FACTURAS POR SERVICION DE CAPACITACION</t>
  </si>
  <si>
    <t>RETENCIONES Y APORTES NOMINA FACILITADORES  JUNIO 2024</t>
  </si>
  <si>
    <t>RETENCIONES NOMINA DE FACILITADORES JUNIO 2024</t>
  </si>
  <si>
    <t>ALEXANDRA IRONIA LIBERATO</t>
  </si>
  <si>
    <t>VIATICOS A EQUIPO DE INVESTIGACION INDICE ACCIONES FORMAT.</t>
  </si>
  <si>
    <t>COMISIONES BANCARIAS MES DE JULIO 2024</t>
  </si>
  <si>
    <t>DEL 01 AL 31 DE AGOSTO DEL 2024</t>
  </si>
  <si>
    <t>IGNACIO ALBERTO ORTIZ QUEZADA</t>
  </si>
  <si>
    <t>SERVICIO DE REPARACIONES ELECTRICAS</t>
  </si>
  <si>
    <t>CARINA ALTAGRACIA BELTRE GONZALEZ</t>
  </si>
  <si>
    <t>COMISION TRANSFERENCIA A UNIVERSITAS</t>
  </si>
  <si>
    <t>COMISIONES BANCARIAS  MES DE AGOSTO 2024</t>
  </si>
  <si>
    <t>DEL 01 AL 30 DE SEPTIEMBRE DEL 2024</t>
  </si>
  <si>
    <t>RAYFEL SANTANA GUZMAN</t>
  </si>
  <si>
    <t>DEPOSITO A CUENTA CORRIENTE (Devolucion parte cheq. No. 2569)</t>
  </si>
  <si>
    <t>TRANSFERENCIA PAGO NOMINA DE FACILITADORES AGOSTO 2024</t>
  </si>
  <si>
    <t>COMISIONES BANCARIAS  MES DE SEPTIEMBRE 2024</t>
  </si>
  <si>
    <t>DEL 01 AL 31 DE OCTUBRE DEL 2024</t>
  </si>
  <si>
    <t>01 OCT. 24</t>
  </si>
  <si>
    <t>ANGEL FAMILIA</t>
  </si>
  <si>
    <t>TRANSF. PARA CUBRIR VIATICOS VIAJE A ESPAÑA</t>
  </si>
  <si>
    <t>31 Oct. 24</t>
  </si>
  <si>
    <t>COMISIONES BANCARIAS MES DE OCTUBRE</t>
  </si>
  <si>
    <t>Gregorio Montero</t>
  </si>
  <si>
    <t>DEL 01 AL 30 DE NOVIEMBRE DEL 2024</t>
  </si>
  <si>
    <t>UNIDAD DE VIAJES OFICIALES</t>
  </si>
  <si>
    <t>TRANSFERENCIA POR PAGO FACTURAS PENDIENTES</t>
  </si>
  <si>
    <t>GREGORIO MONTERO</t>
  </si>
  <si>
    <t>TRANSFERENCIA PARA VIATICOS VIAJE A BRASIL ( CLAD )</t>
  </si>
  <si>
    <t>DEL 01 AL 31 DE DICIEMBRE DEL 2024</t>
  </si>
  <si>
    <t>TRANSFERENCIA PAGO RECARGOS NOMINA FACILITADORES</t>
  </si>
  <si>
    <t>COMPLETIVO IR-3 MES DE OCTUBRE  2024</t>
  </si>
  <si>
    <t>COMISIONES BANCARIAS MES DE DICIEMBRE 2024</t>
  </si>
  <si>
    <t>DEL 01 AL 31 DE ENERO DEL 2025</t>
  </si>
  <si>
    <t>23-JAN-25</t>
  </si>
  <si>
    <t>TRANSFERENCIA PAGO NOMINA DE FACILITADORES ENERO 2025</t>
  </si>
  <si>
    <t>24-Jan-25</t>
  </si>
  <si>
    <t>COMISION BANCARIA MES DE ENERO 2025</t>
  </si>
  <si>
    <t>Rhina Peña Bello</t>
  </si>
  <si>
    <t xml:space="preserve">                           Enc. Interina Division de Contabilidad</t>
  </si>
  <si>
    <t>DEL 01 AL 28 DE FEBRERO DEL 2025</t>
  </si>
  <si>
    <t>REPOSICIÓN DEL FONDO DE CAJA CHICA</t>
  </si>
  <si>
    <t>RETENCIONES Y APORTE NOMINA FACILITADORES ENERO 2025</t>
  </si>
  <si>
    <t>COMPLETIVO IR-3 MES DE ENERO 2025</t>
  </si>
  <si>
    <t>DEL 01 AL 31 DE MARZO DEL 2025</t>
  </si>
  <si>
    <t>MARTÍN APOLONIO SANCHEZ ARTILES</t>
  </si>
  <si>
    <t xml:space="preserve">ABASTECIMIENTOS DE COMBUSTIBLE </t>
  </si>
  <si>
    <t>REPOSICION FONDO DE VIÁTICOS</t>
  </si>
  <si>
    <t>YILIAM DE LA ROSA MALDONADO</t>
  </si>
  <si>
    <t>TRANSFERENCIA POR RECARGO EN NOMINA DE FACILITADORES</t>
  </si>
  <si>
    <t>PARROQUIA SANTO TOMÁS DE AQUINO</t>
  </si>
  <si>
    <t xml:space="preserve">TRANSFERENCIA PARA CUBRIR PAGO DE EUCARÍSTIA </t>
  </si>
  <si>
    <t>COMISIONES BANCARIAS MES DE MARZO 2025.</t>
  </si>
  <si>
    <t>DEL 01 AL 30 DE ABRIL DEL 2025</t>
  </si>
  <si>
    <t>4-April-25</t>
  </si>
  <si>
    <t>SEGURO NACIONAL DE SALUD</t>
  </si>
  <si>
    <t>TRANSFERENCIA SEGURO COMPLEMENTARIO DE SALUD</t>
  </si>
  <si>
    <t>04-april-25</t>
  </si>
  <si>
    <t>RETENCIONES NOMINA DE FACILITADORES FEBRERO 2025</t>
  </si>
  <si>
    <t>TRANSFERENCIA PAGO RIESGO LABORAL, ABRIL 2025.</t>
  </si>
  <si>
    <t>COMISION BANCARIA MES DE ABRIL 2025</t>
  </si>
  <si>
    <t>DEL 01 AL 31 DE MAYO DEL 2025</t>
  </si>
  <si>
    <t>DEPOSITO A CUENTA CORRIENTE (Devolucion parte cheq. No. 2590)</t>
  </si>
  <si>
    <t>TRANSFERENCIA PARA VIÁTICOS VIAJE A PANAMÁ</t>
  </si>
  <si>
    <t xml:space="preserve">TRANSFERENCIA PARA COMPRA DE BOLETAS PARA CENA </t>
  </si>
  <si>
    <t>TRANSFERENCIA PAGO DEPENDIENTE ADICIONAL DE COLABORADOR DEL INAP</t>
  </si>
  <si>
    <t>COMISION BANCARIA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</si>
</sst>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000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u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.5"/>
      <color theme="1"/>
      <name val="Segoe UI"/>
      <family val="2"/>
    </font>
    <font>
      <b/>
      <sz val="13"/>
      <color theme="1"/>
      <name val="Segoe U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" fontId="6" fillId="0" borderId="13" xfId="0" applyNumberFormat="1" applyFont="1" applyBorder="1"/>
    <xf numFmtId="4" fontId="0" fillId="0" borderId="14" xfId="0" applyNumberFormat="1" applyBorder="1"/>
    <xf numFmtId="4" fontId="6" fillId="0" borderId="5" xfId="0" applyNumberFormat="1" applyFont="1" applyBorder="1"/>
    <xf numFmtId="4" fontId="6" fillId="0" borderId="2" xfId="0" applyNumberFormat="1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" fontId="0" fillId="0" borderId="13" xfId="0" applyNumberFormat="1" applyBorder="1"/>
    <xf numFmtId="0" fontId="1" fillId="0" borderId="3" xfId="0" applyFont="1" applyBorder="1"/>
    <xf numFmtId="165" fontId="1" fillId="2" borderId="0" xfId="0" applyNumberFormat="1" applyFont="1" applyFill="1" applyAlignment="1">
      <alignment horizontal="center"/>
    </xf>
    <xf numFmtId="4" fontId="0" fillId="0" borderId="15" xfId="0" applyNumberForma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4" fontId="0" fillId="0" borderId="12" xfId="0" applyNumberFormat="1" applyBorder="1"/>
    <xf numFmtId="0" fontId="0" fillId="0" borderId="3" xfId="0" applyBorder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center"/>
    </xf>
    <xf numFmtId="0" fontId="8" fillId="0" borderId="19" xfId="0" applyFont="1" applyBorder="1"/>
    <xf numFmtId="0" fontId="8" fillId="0" borderId="25" xfId="0" applyFont="1" applyBorder="1"/>
    <xf numFmtId="0" fontId="10" fillId="0" borderId="19" xfId="0" applyFont="1" applyBorder="1"/>
    <xf numFmtId="0" fontId="8" fillId="0" borderId="21" xfId="0" applyFont="1" applyBorder="1"/>
    <xf numFmtId="0" fontId="10" fillId="0" borderId="21" xfId="0" applyFont="1" applyBorder="1"/>
    <xf numFmtId="4" fontId="8" fillId="0" borderId="21" xfId="0" applyNumberFormat="1" applyFont="1" applyBorder="1"/>
    <xf numFmtId="4" fontId="8" fillId="0" borderId="23" xfId="0" applyNumberFormat="1" applyFont="1" applyBorder="1"/>
    <xf numFmtId="0" fontId="10" fillId="0" borderId="25" xfId="0" applyFont="1" applyBorder="1"/>
    <xf numFmtId="4" fontId="8" fillId="0" borderId="26" xfId="0" applyNumberFormat="1" applyFont="1" applyBorder="1"/>
    <xf numFmtId="4" fontId="7" fillId="0" borderId="0" xfId="0" applyNumberFormat="1" applyFont="1"/>
    <xf numFmtId="0" fontId="7" fillId="0" borderId="0" xfId="0" applyFont="1"/>
    <xf numFmtId="4" fontId="11" fillId="3" borderId="23" xfId="0" applyNumberFormat="1" applyFont="1" applyFill="1" applyBorder="1" applyAlignment="1">
      <alignment horizontal="right"/>
    </xf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4" fontId="8" fillId="0" borderId="30" xfId="0" applyNumberFormat="1" applyFont="1" applyBorder="1"/>
    <xf numFmtId="4" fontId="8" fillId="0" borderId="40" xfId="0" applyNumberFormat="1" applyFont="1" applyBorder="1"/>
    <xf numFmtId="4" fontId="8" fillId="0" borderId="41" xfId="0" applyNumberFormat="1" applyFont="1" applyBorder="1"/>
    <xf numFmtId="164" fontId="8" fillId="0" borderId="27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5" fontId="10" fillId="0" borderId="20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165" fontId="10" fillId="0" borderId="24" xfId="0" applyNumberFormat="1" applyFont="1" applyBorder="1" applyAlignment="1">
      <alignment horizontal="center"/>
    </xf>
    <xf numFmtId="0" fontId="9" fillId="3" borderId="34" xfId="0" applyFont="1" applyFill="1" applyBorder="1"/>
    <xf numFmtId="0" fontId="9" fillId="3" borderId="35" xfId="0" applyFont="1" applyFill="1" applyBorder="1"/>
    <xf numFmtId="0" fontId="9" fillId="3" borderId="36" xfId="0" applyFont="1" applyFill="1" applyBorder="1"/>
    <xf numFmtId="0" fontId="11" fillId="3" borderId="32" xfId="0" applyFont="1" applyFill="1" applyBorder="1"/>
    <xf numFmtId="0" fontId="11" fillId="3" borderId="33" xfId="0" applyFont="1" applyFill="1" applyBorder="1"/>
    <xf numFmtId="0" fontId="11" fillId="3" borderId="31" xfId="0" applyFont="1" applyFill="1" applyBorder="1"/>
    <xf numFmtId="0" fontId="14" fillId="3" borderId="27" xfId="0" applyFont="1" applyFill="1" applyBorder="1"/>
    <xf numFmtId="0" fontId="14" fillId="3" borderId="28" xfId="0" applyFont="1" applyFill="1" applyBorder="1"/>
    <xf numFmtId="0" fontId="14" fillId="3" borderId="29" xfId="0" applyFont="1" applyFill="1" applyBorder="1"/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0" fillId="0" borderId="19" xfId="0" applyBorder="1"/>
    <xf numFmtId="4" fontId="0" fillId="0" borderId="19" xfId="0" applyNumberFormat="1" applyBorder="1"/>
    <xf numFmtId="164" fontId="0" fillId="0" borderId="20" xfId="0" applyNumberForma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8" fillId="0" borderId="45" xfId="0" applyNumberFormat="1" applyFont="1" applyBorder="1"/>
    <xf numFmtId="164" fontId="0" fillId="0" borderId="2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5" xfId="0" applyBorder="1"/>
    <xf numFmtId="4" fontId="0" fillId="0" borderId="25" xfId="0" applyNumberFormat="1" applyBorder="1"/>
    <xf numFmtId="4" fontId="7" fillId="0" borderId="26" xfId="0" applyNumberFormat="1" applyFont="1" applyBorder="1"/>
    <xf numFmtId="165" fontId="1" fillId="0" borderId="25" xfId="0" applyNumberFormat="1" applyFont="1" applyBorder="1" applyAlignment="1">
      <alignment horizontal="left"/>
    </xf>
    <xf numFmtId="0" fontId="10" fillId="0" borderId="0" xfId="0" applyFont="1"/>
    <xf numFmtId="4" fontId="8" fillId="0" borderId="0" xfId="0" applyNumberFormat="1" applyFont="1"/>
    <xf numFmtId="165" fontId="1" fillId="0" borderId="0" xfId="0" applyNumberFormat="1" applyFont="1" applyAlignment="1">
      <alignment horizontal="left"/>
    </xf>
    <xf numFmtId="165" fontId="1" fillId="0" borderId="25" xfId="0" applyNumberFormat="1" applyFont="1" applyBorder="1" applyAlignment="1">
      <alignment horizontal="center"/>
    </xf>
    <xf numFmtId="4" fontId="8" fillId="0" borderId="47" xfId="0" applyNumberFormat="1" applyFont="1" applyBorder="1"/>
    <xf numFmtId="4" fontId="7" fillId="0" borderId="46" xfId="0" applyNumberFormat="1" applyFont="1" applyBorder="1"/>
    <xf numFmtId="4" fontId="2" fillId="0" borderId="7" xfId="0" applyNumberFormat="1" applyFont="1" applyBorder="1"/>
    <xf numFmtId="4" fontId="2" fillId="0" borderId="15" xfId="0" applyNumberFormat="1" applyFont="1" applyBorder="1"/>
    <xf numFmtId="165" fontId="0" fillId="0" borderId="0" xfId="0" applyNumberFormat="1" applyAlignment="1">
      <alignment horizontal="center"/>
    </xf>
    <xf numFmtId="4" fontId="2" fillId="0" borderId="48" xfId="0" applyNumberFormat="1" applyFont="1" applyBorder="1"/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3" fillId="0" borderId="0" xfId="0" applyFont="1"/>
    <xf numFmtId="164" fontId="3" fillId="0" borderId="6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4" fontId="3" fillId="0" borderId="0" xfId="0" applyNumberFormat="1" applyFont="1"/>
    <xf numFmtId="4" fontId="16" fillId="0" borderId="7" xfId="0" applyNumberFormat="1" applyFont="1" applyBorder="1"/>
    <xf numFmtId="165" fontId="3" fillId="0" borderId="0" xfId="0" applyNumberFormat="1" applyFont="1" applyAlignment="1">
      <alignment horizontal="center"/>
    </xf>
    <xf numFmtId="4" fontId="16" fillId="0" borderId="48" xfId="0" applyNumberFormat="1" applyFont="1" applyBorder="1"/>
    <xf numFmtId="0" fontId="17" fillId="0" borderId="9" xfId="0" applyFont="1" applyBorder="1"/>
    <xf numFmtId="0" fontId="17" fillId="0" borderId="3" xfId="0" applyFont="1" applyBorder="1"/>
    <xf numFmtId="0" fontId="17" fillId="0" borderId="15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3" borderId="27" xfId="0" applyFont="1" applyFill="1" applyBorder="1"/>
    <xf numFmtId="0" fontId="12" fillId="3" borderId="28" xfId="0" applyFont="1" applyFill="1" applyBorder="1"/>
    <xf numFmtId="0" fontId="12" fillId="3" borderId="29" xfId="0" applyFont="1" applyFill="1" applyBorder="1"/>
    <xf numFmtId="0" fontId="12" fillId="3" borderId="32" xfId="0" applyFont="1" applyFill="1" applyBorder="1"/>
    <xf numFmtId="0" fontId="12" fillId="3" borderId="33" xfId="0" applyFont="1" applyFill="1" applyBorder="1"/>
    <xf numFmtId="0" fontId="12" fillId="3" borderId="31" xfId="0" applyFont="1" applyFill="1" applyBorder="1"/>
    <xf numFmtId="4" fontId="12" fillId="3" borderId="23" xfId="0" applyNumberFormat="1" applyFont="1" applyFill="1" applyBorder="1" applyAlignment="1">
      <alignment horizontal="right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4" fontId="16" fillId="2" borderId="7" xfId="0" applyNumberFormat="1" applyFont="1" applyFill="1" applyBorder="1"/>
    <xf numFmtId="4" fontId="16" fillId="2" borderId="48" xfId="0" applyNumberFormat="1" applyFont="1" applyFill="1" applyBorder="1"/>
    <xf numFmtId="4" fontId="2" fillId="2" borderId="0" xfId="0" applyNumberFormat="1" applyFont="1" applyFill="1"/>
    <xf numFmtId="4" fontId="2" fillId="2" borderId="7" xfId="0" applyNumberFormat="1" applyFont="1" applyFill="1" applyBorder="1"/>
    <xf numFmtId="4" fontId="2" fillId="2" borderId="15" xfId="0" applyNumberFormat="1" applyFont="1" applyFill="1" applyBorder="1"/>
    <xf numFmtId="0" fontId="1" fillId="0" borderId="1" xfId="0" applyFont="1" applyBorder="1"/>
    <xf numFmtId="165" fontId="0" fillId="0" borderId="19" xfId="0" applyNumberFormat="1" applyBorder="1" applyAlignment="1">
      <alignment horizontal="center"/>
    </xf>
    <xf numFmtId="0" fontId="1" fillId="0" borderId="19" xfId="0" applyFont="1" applyBorder="1"/>
    <xf numFmtId="4" fontId="2" fillId="2" borderId="23" xfId="0" applyNumberFormat="1" applyFont="1" applyFill="1" applyBorder="1"/>
    <xf numFmtId="164" fontId="0" fillId="0" borderId="49" xfId="0" applyNumberFormat="1" applyBorder="1" applyAlignment="1">
      <alignment horizontal="center"/>
    </xf>
    <xf numFmtId="4" fontId="2" fillId="2" borderId="8" xfId="0" applyNumberFormat="1" applyFont="1" applyFill="1" applyBorder="1"/>
    <xf numFmtId="0" fontId="12" fillId="0" borderId="0" xfId="0" applyFont="1" applyAlignment="1">
      <alignment horizontal="center"/>
    </xf>
    <xf numFmtId="4" fontId="2" fillId="2" borderId="3" xfId="0" applyNumberFormat="1" applyFont="1" applyFill="1" applyBorder="1"/>
    <xf numFmtId="0" fontId="17" fillId="0" borderId="35" xfId="0" applyFont="1" applyBorder="1" applyAlignment="1">
      <alignment horizontal="center"/>
    </xf>
    <xf numFmtId="4" fontId="2" fillId="2" borderId="50" xfId="0" applyNumberFormat="1" applyFont="1" applyFill="1" applyBorder="1"/>
    <xf numFmtId="4" fontId="2" fillId="2" borderId="47" xfId="0" applyNumberFormat="1" applyFont="1" applyFill="1" applyBorder="1"/>
    <xf numFmtId="4" fontId="16" fillId="2" borderId="15" xfId="0" applyNumberFormat="1" applyFont="1" applyFill="1" applyBorder="1"/>
    <xf numFmtId="4" fontId="16" fillId="2" borderId="0" xfId="0" applyNumberFormat="1" applyFont="1" applyFill="1"/>
    <xf numFmtId="0" fontId="12" fillId="3" borderId="5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4" fontId="2" fillId="2" borderId="19" xfId="0" applyNumberFormat="1" applyFont="1" applyFill="1" applyBorder="1"/>
    <xf numFmtId="0" fontId="12" fillId="3" borderId="52" xfId="0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4" fontId="2" fillId="2" borderId="46" xfId="0" applyNumberFormat="1" applyFont="1" applyFill="1" applyBorder="1"/>
    <xf numFmtId="4" fontId="2" fillId="4" borderId="26" xfId="0" applyNumberFormat="1" applyFont="1" applyFill="1" applyBorder="1"/>
    <xf numFmtId="0" fontId="17" fillId="0" borderId="1" xfId="0" applyFont="1" applyBorder="1"/>
    <xf numFmtId="4" fontId="2" fillId="2" borderId="26" xfId="0" applyNumberFormat="1" applyFont="1" applyFill="1" applyBorder="1"/>
    <xf numFmtId="4" fontId="0" fillId="0" borderId="52" xfId="0" applyNumberFormat="1" applyBorder="1"/>
    <xf numFmtId="4" fontId="0" fillId="0" borderId="53" xfId="0" applyNumberFormat="1" applyBorder="1"/>
    <xf numFmtId="4" fontId="0" fillId="0" borderId="26" xfId="0" applyNumberFormat="1" applyBorder="1"/>
    <xf numFmtId="4" fontId="0" fillId="0" borderId="50" xfId="0" applyNumberFormat="1" applyBorder="1"/>
    <xf numFmtId="4" fontId="0" fillId="0" borderId="55" xfId="0" applyNumberFormat="1" applyBorder="1"/>
    <xf numFmtId="4" fontId="0" fillId="0" borderId="54" xfId="0" applyNumberFormat="1" applyBorder="1"/>
    <xf numFmtId="4" fontId="6" fillId="0" borderId="47" xfId="0" applyNumberFormat="1" applyFont="1" applyBorder="1"/>
    <xf numFmtId="4" fontId="0" fillId="0" borderId="47" xfId="0" applyNumberFormat="1" applyBorder="1"/>
    <xf numFmtId="4" fontId="0" fillId="0" borderId="57" xfId="0" applyNumberFormat="1" applyBorder="1"/>
    <xf numFmtId="4" fontId="0" fillId="0" borderId="56" xfId="0" applyNumberFormat="1" applyBorder="1"/>
    <xf numFmtId="4" fontId="6" fillId="0" borderId="15" xfId="0" applyNumberFormat="1" applyFont="1" applyBorder="1"/>
    <xf numFmtId="4" fontId="6" fillId="0" borderId="0" xfId="0" applyNumberFormat="1" applyFont="1"/>
    <xf numFmtId="4" fontId="6" fillId="5" borderId="58" xfId="0" applyNumberFormat="1" applyFont="1" applyFill="1" applyBorder="1"/>
    <xf numFmtId="4" fontId="0" fillId="0" borderId="58" xfId="0" applyNumberFormat="1" applyBorder="1"/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4" fontId="12" fillId="3" borderId="53" xfId="0" applyNumberFormat="1" applyFont="1" applyFill="1" applyBorder="1" applyAlignment="1">
      <alignment horizontal="right"/>
    </xf>
    <xf numFmtId="4" fontId="12" fillId="3" borderId="46" xfId="0" applyNumberFormat="1" applyFont="1" applyFill="1" applyBorder="1" applyAlignment="1">
      <alignment horizontal="right"/>
    </xf>
    <xf numFmtId="4" fontId="12" fillId="3" borderId="26" xfId="0" applyNumberFormat="1" applyFont="1" applyFill="1" applyBorder="1" applyAlignment="1">
      <alignment horizontal="right"/>
    </xf>
    <xf numFmtId="4" fontId="12" fillId="3" borderId="47" xfId="0" applyNumberFormat="1" applyFont="1" applyFill="1" applyBorder="1" applyAlignment="1">
      <alignment horizontal="right"/>
    </xf>
    <xf numFmtId="4" fontId="17" fillId="2" borderId="36" xfId="0" applyNumberFormat="1" applyFont="1" applyFill="1" applyBorder="1" applyAlignment="1">
      <alignment horizontal="right"/>
    </xf>
    <xf numFmtId="4" fontId="17" fillId="2" borderId="7" xfId="0" applyNumberFormat="1" applyFont="1" applyFill="1" applyBorder="1" applyAlignment="1">
      <alignment horizontal="right"/>
    </xf>
    <xf numFmtId="4" fontId="3" fillId="0" borderId="3" xfId="0" applyNumberFormat="1" applyFont="1" applyBorder="1"/>
    <xf numFmtId="4" fontId="11" fillId="2" borderId="48" xfId="0" applyNumberFormat="1" applyFont="1" applyFill="1" applyBorder="1" applyAlignment="1">
      <alignment horizontal="right"/>
    </xf>
    <xf numFmtId="4" fontId="17" fillId="4" borderId="48" xfId="0" applyNumberFormat="1" applyFont="1" applyFill="1" applyBorder="1" applyAlignment="1">
      <alignment horizontal="right"/>
    </xf>
    <xf numFmtId="4" fontId="17" fillId="2" borderId="15" xfId="0" applyNumberFormat="1" applyFont="1" applyFill="1" applyBorder="1" applyAlignment="1">
      <alignment horizontal="right"/>
    </xf>
    <xf numFmtId="4" fontId="17" fillId="2" borderId="0" xfId="0" applyNumberFormat="1" applyFont="1" applyFill="1" applyAlignment="1">
      <alignment horizontal="right"/>
    </xf>
    <xf numFmtId="0" fontId="12" fillId="3" borderId="27" xfId="0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" fontId="11" fillId="5" borderId="15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" fontId="11" fillId="2" borderId="0" xfId="0" applyNumberFormat="1" applyFont="1" applyFill="1" applyAlignment="1">
      <alignment horizontal="right"/>
    </xf>
    <xf numFmtId="0" fontId="3" fillId="0" borderId="35" xfId="0" applyFont="1" applyBorder="1"/>
    <xf numFmtId="4" fontId="1" fillId="0" borderId="0" xfId="0" applyNumberFormat="1" applyFont="1"/>
    <xf numFmtId="4" fontId="11" fillId="2" borderId="15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4" fontId="17" fillId="2" borderId="48" xfId="0" applyNumberFormat="1" applyFont="1" applyFill="1" applyBorder="1" applyAlignment="1">
      <alignment horizontal="right"/>
    </xf>
    <xf numFmtId="4" fontId="2" fillId="5" borderId="13" xfId="0" applyNumberFormat="1" applyFont="1" applyFill="1" applyBorder="1"/>
    <xf numFmtId="4" fontId="2" fillId="6" borderId="13" xfId="0" applyNumberFormat="1" applyFont="1" applyFill="1" applyBorder="1"/>
    <xf numFmtId="4" fontId="11" fillId="2" borderId="13" xfId="0" applyNumberFormat="1" applyFont="1" applyFill="1" applyBorder="1" applyAlignment="1">
      <alignment horizontal="right"/>
    </xf>
    <xf numFmtId="4" fontId="0" fillId="0" borderId="40" xfId="0" applyNumberFormat="1" applyBorder="1"/>
    <xf numFmtId="164" fontId="0" fillId="0" borderId="40" xfId="0" applyNumberFormat="1" applyBorder="1" applyAlignment="1">
      <alignment horizontal="center"/>
    </xf>
    <xf numFmtId="0" fontId="1" fillId="0" borderId="25" xfId="0" applyFont="1" applyBorder="1"/>
    <xf numFmtId="4" fontId="0" fillId="0" borderId="60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4" fontId="11" fillId="2" borderId="53" xfId="0" applyNumberFormat="1" applyFont="1" applyFill="1" applyBorder="1" applyAlignment="1">
      <alignment horizontal="right"/>
    </xf>
    <xf numFmtId="4" fontId="11" fillId="2" borderId="46" xfId="0" applyNumberFormat="1" applyFont="1" applyFill="1" applyBorder="1" applyAlignment="1">
      <alignment horizontal="right"/>
    </xf>
    <xf numFmtId="4" fontId="16" fillId="5" borderId="13" xfId="0" applyNumberFormat="1" applyFont="1" applyFill="1" applyBorder="1"/>
    <xf numFmtId="0" fontId="19" fillId="0" borderId="3" xfId="0" applyFont="1" applyBorder="1"/>
    <xf numFmtId="0" fontId="20" fillId="0" borderId="3" xfId="0" applyFont="1" applyBorder="1"/>
    <xf numFmtId="164" fontId="0" fillId="0" borderId="0" xfId="0" applyNumberFormat="1"/>
    <xf numFmtId="165" fontId="0" fillId="0" borderId="3" xfId="0" applyNumberFormat="1" applyBorder="1" applyAlignment="1">
      <alignment horizontal="center"/>
    </xf>
    <xf numFmtId="0" fontId="17" fillId="0" borderId="35" xfId="0" applyFont="1" applyBorder="1"/>
    <xf numFmtId="0" fontId="12" fillId="3" borderId="16" xfId="0" applyFont="1" applyFill="1" applyBorder="1" applyAlignment="1">
      <alignment horizontal="center"/>
    </xf>
    <xf numFmtId="164" fontId="0" fillId="0" borderId="1" xfId="0" applyNumberFormat="1" applyBorder="1"/>
    <xf numFmtId="164" fontId="1" fillId="0" borderId="1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left"/>
    </xf>
    <xf numFmtId="0" fontId="11" fillId="3" borderId="31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3" borderId="3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/>
    </xf>
    <xf numFmtId="0" fontId="3" fillId="0" borderId="3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10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1</xdr:row>
      <xdr:rowOff>64435</xdr:rowOff>
    </xdr:from>
    <xdr:to>
      <xdr:col>1</xdr:col>
      <xdr:colOff>918884</xdr:colOff>
      <xdr:row>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48</xdr:row>
      <xdr:rowOff>168088</xdr:rowOff>
    </xdr:from>
    <xdr:to>
      <xdr:col>5</xdr:col>
      <xdr:colOff>280148</xdr:colOff>
      <xdr:row>48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6498292" y="7597588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55</xdr:row>
      <xdr:rowOff>12887</xdr:rowOff>
    </xdr:from>
    <xdr:to>
      <xdr:col>3</xdr:col>
      <xdr:colOff>2129117</xdr:colOff>
      <xdr:row>55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4158502" y="8880662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48</xdr:row>
      <xdr:rowOff>179294</xdr:rowOff>
    </xdr:from>
    <xdr:to>
      <xdr:col>2</xdr:col>
      <xdr:colOff>1154206</xdr:colOff>
      <xdr:row>48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 flipV="1">
          <a:off x="1118348" y="7608794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7</xdr:row>
      <xdr:rowOff>64435</xdr:rowOff>
    </xdr:from>
    <xdr:to>
      <xdr:col>1</xdr:col>
      <xdr:colOff>918884</xdr:colOff>
      <xdr:row>11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2739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9" y="2182347"/>
          <a:ext cx="1210235" cy="861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3390900" y="6686550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2028825</xdr:colOff>
      <xdr:row>54</xdr:row>
      <xdr:rowOff>9525</xdr:rowOff>
    </xdr:from>
    <xdr:to>
      <xdr:col>4</xdr:col>
      <xdr:colOff>295275</xdr:colOff>
      <xdr:row>54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2FCC222-B671-4B1C-AC70-4AA79379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F2EE605-15C0-4762-AA11-5E282360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A2F5C04D-F9F1-405B-BFE1-F39FA8E8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1F74B50-8908-4A1D-AD6A-2AFC3592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47168DA-662F-4C4A-9963-1D969A0C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D5D0E04-6766-4BBC-A889-A5233232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761F66E-E870-409E-A119-9EC685E0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5E1E566A-2E1C-4A51-B638-209EEF8A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F8F1C4D-B7E5-4B2A-9FD1-115B228E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4355" cy="1288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4" name="Imagen 3" descr="cid:image001.jpg@01D46491.2F6969A0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56641"/>
          <a:ext cx="1535206" cy="91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2196352</xdr:colOff>
      <xdr:row>35</xdr:row>
      <xdr:rowOff>201706</xdr:rowOff>
    </xdr:from>
    <xdr:to>
      <xdr:col>3</xdr:col>
      <xdr:colOff>2129117</xdr:colOff>
      <xdr:row>35</xdr:row>
      <xdr:rowOff>201706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065058" y="7989794"/>
          <a:ext cx="28126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145677</xdr:colOff>
      <xdr:row>31</xdr:row>
      <xdr:rowOff>0</xdr:rowOff>
    </xdr:from>
    <xdr:to>
      <xdr:col>2</xdr:col>
      <xdr:colOff>1019735</xdr:colOff>
      <xdr:row>31</xdr:row>
      <xdr:rowOff>1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flipV="1">
          <a:off x="1647265" y="6936441"/>
          <a:ext cx="22411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2095500</xdr:colOff>
      <xdr:row>31</xdr:row>
      <xdr:rowOff>0</xdr:rowOff>
    </xdr:from>
    <xdr:to>
      <xdr:col>5</xdr:col>
      <xdr:colOff>201706</xdr:colOff>
      <xdr:row>31</xdr:row>
      <xdr:rowOff>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>
          <a:off x="7844118" y="6936441"/>
          <a:ext cx="28350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B799C75-61F8-4D79-A51B-99033392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42CB546-DBD3-4F38-9AD3-17983EB1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16BA2A-B898-444B-B73D-390EE2E4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30F838-FB55-4382-8446-7C56D4517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9F958BD-FE70-48AA-BB07-814E655F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4EDC926-F905-4FA4-906C-A12CDD94E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6456AD4-1365-4692-A7CC-CCE6DCE9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65AB82B-276E-4D51-ACCD-53654584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6EBE2B4-FC0E-46CE-A2DA-E701121B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781183E-F817-4A93-A601-C2736348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49917"/>
          <a:ext cx="1531844" cy="913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7295030" y="8583706"/>
          <a:ext cx="26782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CxnSpPr/>
      </xdr:nvCxnSpPr>
      <xdr:spPr>
        <a:xfrm>
          <a:off x="4325470" y="9537887"/>
          <a:ext cx="25213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 flipV="1">
          <a:off x="1199030" y="8561294"/>
          <a:ext cx="208429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5F1E9AF-013B-4021-8277-781496E3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C400C40-9C1A-4CB8-AD97-5A6BA8E9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535DDAE-F0E3-448E-95F2-050FAA1B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DCF1B26-C8DD-4ADF-8ADB-F09F73FD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7AE30CE-AC3D-4163-A6B3-A8CB25C9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CD7483-B3A6-4DCA-B0EE-804B2C2D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96D9292-5775-4B90-81A3-1406CEDF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F4DB125-8AFA-4F41-BA1D-235E64AE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9B9A11C-9A16-4B2A-81B3-8FE6ABBA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26CE2AA-B6D5-4F8C-B518-222BCBC7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392767"/>
          <a:ext cx="1284194" cy="85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6888817" y="880726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4320427" y="1009033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 flipV="1">
          <a:off x="1194548" y="881846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49DFAD0-E8EC-4631-92C9-55A14745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178059D-818E-4368-9188-D67FFD4B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3CC65B5-3412-48F5-BB6D-7537AB3B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A450346-FC75-422D-B1B9-D1A46239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BB809CB-90A8-4620-B0DA-7A970902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E1D8FC7-3C1B-4C41-BD71-6461CCB1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6855162-92A5-4095-9E22-0C6CCF32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C0E173A-C44B-4799-A1FE-D1A38ADD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8E48418-4B90-4CD6-AB03-223EDF92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48DC7B-C545-4231-96BB-8DFDB5AF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34229"/>
          <a:ext cx="1288676" cy="86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6888817" y="7407088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4320427" y="8690162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 flipV="1">
          <a:off x="1194548" y="7418294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0874D20-90BA-4BF7-BAA1-036FEE5C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18F0B02-8948-4ED4-9911-CCD59D189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D7F5869-CB3A-4AD0-B4BE-B873B5CC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AC4BE03-FE71-4987-910B-A73FFEE7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B4F20F1-FBEE-4832-9C7F-7C37B9C8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304AB1B-346B-4AD5-9C3A-9CDEAE77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78235E3-F022-4CBA-A0F7-B2A4AD7D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A597F7E-9757-40F3-889C-56A7B8FA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892010-8816-45F0-AE48-88BB04CC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D1FDE9D-288A-4DB6-9074-31903B22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841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6888817" y="714991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4320427" y="843298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 flipV="1">
          <a:off x="1194548" y="716111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F529D64-81C2-4D7F-970D-109444F3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BF86FEA-F7F3-41D5-9187-D0E85540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A94CC22-314D-409F-996B-485CD5E4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247215D-6C9E-4C94-8531-4F8467D4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5041D5B-EDA5-4B7D-A74F-FE070B70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7B63B4D-92E7-48FB-9AE9-2BB40C50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5ADD72B-0627-4AB5-B9D6-4070F3D8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6498292" y="796906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4158502" y="925213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 flipV="1">
          <a:off x="1118348" y="798026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37</xdr:row>
      <xdr:rowOff>168088</xdr:rowOff>
    </xdr:from>
    <xdr:to>
      <xdr:col>5</xdr:col>
      <xdr:colOff>280148</xdr:colOff>
      <xdr:row>37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6498292" y="798811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44</xdr:row>
      <xdr:rowOff>12887</xdr:rowOff>
    </xdr:from>
    <xdr:to>
      <xdr:col>3</xdr:col>
      <xdr:colOff>2129117</xdr:colOff>
      <xdr:row>44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4158502" y="927118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37</xdr:row>
      <xdr:rowOff>179294</xdr:rowOff>
    </xdr:from>
    <xdr:to>
      <xdr:col>2</xdr:col>
      <xdr:colOff>1154206</xdr:colOff>
      <xdr:row>37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 flipV="1">
          <a:off x="1118348" y="799931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workbookViewId="0">
      <selection activeCell="H17" sqref="H17"/>
    </sheetView>
  </sheetViews>
  <sheetFormatPr defaultColWidth="11.42578125" defaultRowHeight="1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2</v>
      </c>
      <c r="B5" s="222"/>
      <c r="C5" s="222"/>
      <c r="D5" s="222"/>
      <c r="E5" s="222"/>
      <c r="F5" s="222"/>
    </row>
    <row r="8" spans="1:7" ht="15.75">
      <c r="A8" s="8" t="s">
        <v>3</v>
      </c>
      <c r="B8" s="9" t="s">
        <v>4</v>
      </c>
      <c r="C8" s="8" t="s">
        <v>5</v>
      </c>
      <c r="D8" s="221" t="s">
        <v>6</v>
      </c>
      <c r="E8" s="221"/>
      <c r="F8" s="8" t="s">
        <v>7</v>
      </c>
    </row>
    <row r="9" spans="1:7">
      <c r="A9" s="1">
        <v>42831</v>
      </c>
      <c r="B9" s="2">
        <v>1580</v>
      </c>
      <c r="C9" s="3" t="s">
        <v>8</v>
      </c>
      <c r="D9" s="3" t="s">
        <v>9</v>
      </c>
      <c r="E9" s="4"/>
      <c r="F9" s="4">
        <v>38680</v>
      </c>
      <c r="G9" s="5"/>
    </row>
    <row r="10" spans="1:7">
      <c r="A10" s="1">
        <v>42832</v>
      </c>
      <c r="B10" s="2">
        <v>1581</v>
      </c>
      <c r="C10" s="3" t="s">
        <v>10</v>
      </c>
      <c r="D10" s="3" t="s">
        <v>11</v>
      </c>
      <c r="E10" s="4"/>
      <c r="F10" s="4">
        <v>14706.76</v>
      </c>
      <c r="G10" s="5"/>
    </row>
    <row r="11" spans="1:7">
      <c r="A11" s="1">
        <v>42835</v>
      </c>
      <c r="B11" s="2">
        <v>1582</v>
      </c>
      <c r="C11" s="3" t="s">
        <v>12</v>
      </c>
      <c r="D11" s="3" t="s">
        <v>13</v>
      </c>
      <c r="E11" s="4"/>
      <c r="F11" s="4">
        <v>8000</v>
      </c>
      <c r="G11" s="5"/>
    </row>
    <row r="12" spans="1:7">
      <c r="A12" s="1">
        <v>42835</v>
      </c>
      <c r="B12" s="2">
        <v>1583</v>
      </c>
      <c r="C12" s="3" t="s">
        <v>14</v>
      </c>
      <c r="D12" s="3" t="s">
        <v>13</v>
      </c>
      <c r="E12" s="4"/>
      <c r="F12" s="4">
        <v>8000</v>
      </c>
      <c r="G12" s="5"/>
    </row>
    <row r="13" spans="1:7">
      <c r="A13" s="1">
        <v>42842</v>
      </c>
      <c r="B13" s="2">
        <v>1584</v>
      </c>
      <c r="C13" s="3" t="s">
        <v>15</v>
      </c>
      <c r="D13" s="3" t="s">
        <v>16</v>
      </c>
      <c r="E13" s="4"/>
      <c r="F13" s="4">
        <v>32085</v>
      </c>
      <c r="G13" s="5"/>
    </row>
    <row r="14" spans="1:7">
      <c r="A14" s="1">
        <v>42844</v>
      </c>
      <c r="B14" s="2">
        <v>1585</v>
      </c>
      <c r="C14" s="3" t="s">
        <v>17</v>
      </c>
      <c r="D14" s="3" t="s">
        <v>18</v>
      </c>
      <c r="E14" s="4"/>
      <c r="F14" s="4">
        <v>26641.8</v>
      </c>
      <c r="G14" s="5"/>
    </row>
    <row r="15" spans="1:7">
      <c r="A15" s="1">
        <v>42846</v>
      </c>
      <c r="B15" s="2">
        <v>1586</v>
      </c>
      <c r="C15" s="3" t="s">
        <v>15</v>
      </c>
      <c r="D15" s="3" t="s">
        <v>19</v>
      </c>
      <c r="E15" s="4"/>
      <c r="F15" s="4">
        <v>8250</v>
      </c>
      <c r="G15" s="5"/>
    </row>
    <row r="16" spans="1:7">
      <c r="A16" s="1">
        <v>42849</v>
      </c>
      <c r="B16" s="2">
        <v>1587</v>
      </c>
      <c r="C16" s="3" t="s">
        <v>20</v>
      </c>
      <c r="D16" s="3" t="s">
        <v>21</v>
      </c>
      <c r="E16" s="4"/>
      <c r="F16" s="4">
        <v>17487.599999999999</v>
      </c>
      <c r="G16" s="5"/>
    </row>
    <row r="17" spans="1:7">
      <c r="A17" s="1">
        <v>42849</v>
      </c>
      <c r="B17" s="2">
        <v>1588</v>
      </c>
      <c r="C17" s="3" t="s">
        <v>22</v>
      </c>
      <c r="D17" s="3" t="s">
        <v>23</v>
      </c>
      <c r="E17" s="4"/>
      <c r="F17" s="4">
        <v>2945</v>
      </c>
      <c r="G17" s="5"/>
    </row>
    <row r="18" spans="1:7">
      <c r="A18" s="1">
        <v>42849</v>
      </c>
      <c r="B18" s="2">
        <v>1589</v>
      </c>
      <c r="C18" s="3" t="s">
        <v>24</v>
      </c>
      <c r="D18" s="3" t="s">
        <v>25</v>
      </c>
      <c r="E18" s="4"/>
      <c r="F18" s="4">
        <v>3515</v>
      </c>
      <c r="G18" s="5"/>
    </row>
    <row r="19" spans="1:7">
      <c r="A19" s="1">
        <v>42849</v>
      </c>
      <c r="B19" s="2">
        <v>1590</v>
      </c>
      <c r="C19" s="3" t="s">
        <v>26</v>
      </c>
      <c r="D19" s="3" t="s">
        <v>27</v>
      </c>
      <c r="E19" s="4"/>
      <c r="F19" s="4">
        <v>33397.96</v>
      </c>
      <c r="G19" s="5"/>
    </row>
    <row r="20" spans="1:7">
      <c r="A20" s="1">
        <v>42849</v>
      </c>
      <c r="B20" s="2">
        <v>1591</v>
      </c>
      <c r="C20" s="3" t="s">
        <v>28</v>
      </c>
      <c r="D20" s="3" t="s">
        <v>29</v>
      </c>
      <c r="E20" s="4"/>
      <c r="F20" s="4">
        <v>23076.25</v>
      </c>
      <c r="G20" s="5"/>
    </row>
    <row r="21" spans="1:7">
      <c r="A21" s="1">
        <v>42849</v>
      </c>
      <c r="B21" s="2">
        <v>1592</v>
      </c>
      <c r="C21" s="3" t="s">
        <v>30</v>
      </c>
      <c r="D21" s="3" t="s">
        <v>31</v>
      </c>
      <c r="E21" s="4"/>
      <c r="F21" s="4">
        <v>7880.62</v>
      </c>
      <c r="G21" s="5"/>
    </row>
    <row r="22" spans="1:7">
      <c r="A22" s="1">
        <v>42849</v>
      </c>
      <c r="B22" s="2">
        <v>1593</v>
      </c>
      <c r="C22" s="3" t="s">
        <v>32</v>
      </c>
      <c r="D22" s="3" t="s">
        <v>33</v>
      </c>
      <c r="E22" s="4"/>
      <c r="F22" s="4">
        <v>7345</v>
      </c>
      <c r="G22" s="5"/>
    </row>
    <row r="23" spans="1:7">
      <c r="A23" s="1">
        <v>42849</v>
      </c>
      <c r="B23" s="2">
        <v>1594</v>
      </c>
      <c r="C23" s="3" t="s">
        <v>34</v>
      </c>
      <c r="D23" s="3" t="s">
        <v>35</v>
      </c>
      <c r="E23" s="4"/>
      <c r="F23" s="4">
        <v>22456.12</v>
      </c>
      <c r="G23" s="5"/>
    </row>
    <row r="24" spans="1:7">
      <c r="A24" s="1">
        <v>42849</v>
      </c>
      <c r="B24" s="2">
        <v>1595</v>
      </c>
      <c r="C24" s="3" t="s">
        <v>36</v>
      </c>
      <c r="D24" s="3" t="s">
        <v>37</v>
      </c>
      <c r="E24" s="4"/>
      <c r="F24" s="4">
        <v>0</v>
      </c>
      <c r="G24" s="5"/>
    </row>
    <row r="25" spans="1:7">
      <c r="A25" s="1">
        <v>42849</v>
      </c>
      <c r="B25" s="2">
        <v>1596</v>
      </c>
      <c r="C25" s="3" t="s">
        <v>38</v>
      </c>
      <c r="D25" s="3" t="s">
        <v>39</v>
      </c>
      <c r="E25" s="4"/>
      <c r="F25" s="4">
        <v>3277.5</v>
      </c>
      <c r="G25" s="5"/>
    </row>
    <row r="26" spans="1:7">
      <c r="A26" s="1">
        <v>42849</v>
      </c>
      <c r="B26" s="2">
        <v>1597</v>
      </c>
      <c r="C26" s="3" t="s">
        <v>8</v>
      </c>
      <c r="D26" s="3" t="s">
        <v>40</v>
      </c>
      <c r="E26" s="4"/>
      <c r="F26" s="4">
        <v>34060</v>
      </c>
      <c r="G26" s="5"/>
    </row>
    <row r="27" spans="1:7">
      <c r="A27" s="1">
        <v>42853</v>
      </c>
      <c r="B27" s="2">
        <v>1598</v>
      </c>
      <c r="C27" s="3" t="s">
        <v>41</v>
      </c>
      <c r="D27" s="3" t="s">
        <v>42</v>
      </c>
      <c r="E27" s="4"/>
      <c r="F27" s="6">
        <v>5000</v>
      </c>
      <c r="G27" s="5"/>
    </row>
    <row r="28" spans="1:7" ht="15.75" thickBot="1">
      <c r="F28" s="7">
        <f>SUM(F9:F27)</f>
        <v>296804.61</v>
      </c>
    </row>
    <row r="29" spans="1:7" ht="15.75" thickTop="1"/>
  </sheetData>
  <mergeCells count="4">
    <mergeCell ref="A2:F2"/>
    <mergeCell ref="A3:F3"/>
    <mergeCell ref="D8:E8"/>
    <mergeCell ref="A5:F5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G31"/>
  <sheetViews>
    <sheetView topLeftCell="A4" workbookViewId="0">
      <selection activeCell="G21" sqref="G21"/>
    </sheetView>
  </sheetViews>
  <sheetFormatPr defaultColWidth="11.42578125" defaultRowHeight="1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346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">
        <v>43138</v>
      </c>
      <c r="B12" s="2">
        <v>1836</v>
      </c>
      <c r="C12" t="s">
        <v>275</v>
      </c>
      <c r="D12" t="s">
        <v>347</v>
      </c>
      <c r="E12" s="4"/>
      <c r="F12" s="4">
        <v>31939.48</v>
      </c>
      <c r="G12" s="5"/>
    </row>
    <row r="13" spans="1:7">
      <c r="A13" s="1">
        <v>43138</v>
      </c>
      <c r="B13" s="2">
        <v>1837</v>
      </c>
      <c r="C13" t="s">
        <v>226</v>
      </c>
      <c r="D13" t="s">
        <v>348</v>
      </c>
      <c r="E13" s="4"/>
      <c r="F13" s="4">
        <v>15067.5</v>
      </c>
      <c r="G13" s="5"/>
    </row>
    <row r="14" spans="1:7">
      <c r="A14" s="1">
        <v>43138</v>
      </c>
      <c r="B14" s="2">
        <v>1838</v>
      </c>
      <c r="C14" t="s">
        <v>349</v>
      </c>
      <c r="D14" t="s">
        <v>350</v>
      </c>
      <c r="E14" s="4"/>
      <c r="F14" s="4">
        <v>8330.36</v>
      </c>
      <c r="G14" s="5"/>
    </row>
    <row r="15" spans="1:7">
      <c r="A15" s="1">
        <v>43138</v>
      </c>
      <c r="B15" s="2">
        <v>1839</v>
      </c>
      <c r="C15" t="s">
        <v>50</v>
      </c>
      <c r="D15" t="s">
        <v>62</v>
      </c>
      <c r="E15" s="4"/>
      <c r="F15" s="4">
        <v>47171.86</v>
      </c>
      <c r="G15" s="5"/>
    </row>
    <row r="16" spans="1:7" ht="14.25" customHeight="1">
      <c r="A16" s="1">
        <v>43138</v>
      </c>
      <c r="B16" s="2">
        <v>1840</v>
      </c>
      <c r="C16" t="s">
        <v>351</v>
      </c>
      <c r="D16" t="s">
        <v>352</v>
      </c>
      <c r="E16" s="4"/>
      <c r="F16" s="4">
        <v>44673.69</v>
      </c>
      <c r="G16" s="5"/>
    </row>
    <row r="17" spans="1:7">
      <c r="A17" s="1">
        <v>43138</v>
      </c>
      <c r="B17" s="2">
        <v>1841</v>
      </c>
      <c r="C17" t="s">
        <v>353</v>
      </c>
      <c r="D17" t="s">
        <v>354</v>
      </c>
      <c r="E17" s="4"/>
      <c r="F17" s="4">
        <v>13097.85</v>
      </c>
      <c r="G17" s="5"/>
    </row>
    <row r="18" spans="1:7">
      <c r="A18" s="1">
        <v>43138</v>
      </c>
      <c r="B18" s="2">
        <v>1842</v>
      </c>
      <c r="C18" t="s">
        <v>353</v>
      </c>
      <c r="D18" t="s">
        <v>355</v>
      </c>
      <c r="E18" s="4"/>
      <c r="F18" s="4">
        <v>2500.36</v>
      </c>
    </row>
    <row r="19" spans="1:7">
      <c r="A19" s="1">
        <v>43139</v>
      </c>
      <c r="B19" s="2">
        <v>1843</v>
      </c>
      <c r="C19" t="s">
        <v>8</v>
      </c>
      <c r="D19" t="s">
        <v>40</v>
      </c>
      <c r="E19" s="4"/>
      <c r="F19" s="4">
        <v>39140</v>
      </c>
    </row>
    <row r="20" spans="1:7">
      <c r="A20" s="1">
        <v>43146</v>
      </c>
      <c r="B20" s="2">
        <v>1844</v>
      </c>
      <c r="C20" t="s">
        <v>356</v>
      </c>
      <c r="D20" t="s">
        <v>357</v>
      </c>
      <c r="E20" s="4"/>
      <c r="F20" s="4">
        <v>8958.5499999999993</v>
      </c>
    </row>
    <row r="21" spans="1:7">
      <c r="A21" s="1">
        <v>43150</v>
      </c>
      <c r="B21" s="2">
        <v>1845</v>
      </c>
      <c r="C21" t="s">
        <v>241</v>
      </c>
      <c r="D21" t="s">
        <v>358</v>
      </c>
      <c r="E21" s="4"/>
      <c r="F21" s="4">
        <v>11959.85</v>
      </c>
    </row>
    <row r="22" spans="1:7">
      <c r="A22" s="1">
        <v>43150</v>
      </c>
      <c r="B22" s="2">
        <v>1846</v>
      </c>
      <c r="C22" t="s">
        <v>359</v>
      </c>
      <c r="D22" t="s">
        <v>360</v>
      </c>
      <c r="E22" s="4"/>
      <c r="F22" s="4">
        <v>13988</v>
      </c>
    </row>
    <row r="23" spans="1:7">
      <c r="A23" s="1">
        <v>43153</v>
      </c>
      <c r="B23" s="2">
        <v>1847</v>
      </c>
      <c r="C23" t="s">
        <v>361</v>
      </c>
      <c r="D23" t="s">
        <v>358</v>
      </c>
      <c r="E23" s="4"/>
      <c r="F23" s="4">
        <v>59048.67</v>
      </c>
    </row>
    <row r="24" spans="1:7">
      <c r="A24" s="1">
        <v>43153</v>
      </c>
      <c r="B24" s="2">
        <v>1848</v>
      </c>
      <c r="C24" t="s">
        <v>361</v>
      </c>
      <c r="D24" t="s">
        <v>358</v>
      </c>
      <c r="E24" s="4"/>
      <c r="F24" s="4">
        <v>32655.43</v>
      </c>
    </row>
    <row r="25" spans="1:7">
      <c r="A25" s="1">
        <v>43154</v>
      </c>
      <c r="B25" s="2">
        <v>1849</v>
      </c>
      <c r="C25" t="s">
        <v>50</v>
      </c>
      <c r="D25" t="s">
        <v>62</v>
      </c>
      <c r="E25" s="4"/>
      <c r="F25" s="4">
        <v>41300.29</v>
      </c>
    </row>
    <row r="26" spans="1:7">
      <c r="A26" s="1">
        <v>43159</v>
      </c>
      <c r="B26" s="2">
        <v>1850</v>
      </c>
      <c r="C26" t="s">
        <v>343</v>
      </c>
      <c r="D26" t="s">
        <v>344</v>
      </c>
      <c r="E26" s="4"/>
      <c r="F26" s="4">
        <v>69914.83</v>
      </c>
    </row>
    <row r="27" spans="1:7">
      <c r="A27" s="1">
        <v>43159</v>
      </c>
      <c r="B27" s="2" t="s">
        <v>73</v>
      </c>
      <c r="C27" t="s">
        <v>146</v>
      </c>
      <c r="D27" t="s">
        <v>362</v>
      </c>
      <c r="E27" s="4"/>
      <c r="F27" s="4">
        <v>16160.1</v>
      </c>
    </row>
    <row r="28" spans="1:7">
      <c r="A28" s="1">
        <v>43159</v>
      </c>
      <c r="B28" s="2" t="s">
        <v>73</v>
      </c>
      <c r="C28" t="s">
        <v>146</v>
      </c>
      <c r="D28" t="s">
        <v>209</v>
      </c>
      <c r="E28" s="4"/>
      <c r="F28" s="4">
        <v>15689.94</v>
      </c>
    </row>
    <row r="29" spans="1:7">
      <c r="A29" s="1">
        <v>43159</v>
      </c>
      <c r="B29" s="2" t="s">
        <v>73</v>
      </c>
      <c r="C29" t="s">
        <v>146</v>
      </c>
      <c r="D29" t="s">
        <v>363</v>
      </c>
      <c r="E29" s="4"/>
      <c r="F29" s="6">
        <v>3481.55</v>
      </c>
    </row>
    <row r="30" spans="1:7" ht="15.75" thickBot="1">
      <c r="F30" s="7">
        <f>SUM(F12:F29)</f>
        <v>475078.30999999994</v>
      </c>
    </row>
    <row r="31" spans="1:7" ht="15.75" thickTop="1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G30"/>
  <sheetViews>
    <sheetView workbookViewId="0">
      <selection activeCell="E28" sqref="E28"/>
    </sheetView>
  </sheetViews>
  <sheetFormatPr defaultColWidth="11.42578125" defaultRowHeight="1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364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">
        <v>43165</v>
      </c>
      <c r="B12" s="2">
        <v>1851</v>
      </c>
      <c r="C12" t="s">
        <v>10</v>
      </c>
      <c r="D12" t="s">
        <v>121</v>
      </c>
      <c r="E12" s="4"/>
      <c r="F12" s="4">
        <v>14182.52</v>
      </c>
      <c r="G12" s="5"/>
    </row>
    <row r="13" spans="1:7">
      <c r="A13" s="1">
        <v>43168</v>
      </c>
      <c r="B13" s="2">
        <v>1852</v>
      </c>
      <c r="C13" t="s">
        <v>133</v>
      </c>
      <c r="D13" t="s">
        <v>365</v>
      </c>
      <c r="E13" s="4"/>
      <c r="F13" s="4">
        <v>23992.12</v>
      </c>
      <c r="G13" s="5"/>
    </row>
    <row r="14" spans="1:7">
      <c r="A14" s="1">
        <v>43172</v>
      </c>
      <c r="B14" s="2">
        <v>1853</v>
      </c>
      <c r="C14" t="s">
        <v>36</v>
      </c>
      <c r="D14" t="s">
        <v>136</v>
      </c>
      <c r="E14" s="4"/>
      <c r="F14" s="4">
        <v>0</v>
      </c>
      <c r="G14" s="5"/>
    </row>
    <row r="15" spans="1:7">
      <c r="A15" s="1">
        <v>43172</v>
      </c>
      <c r="B15" s="2">
        <v>1854</v>
      </c>
      <c r="C15" t="s">
        <v>8</v>
      </c>
      <c r="D15" t="s">
        <v>40</v>
      </c>
      <c r="E15" s="4"/>
      <c r="F15" s="4">
        <v>28070</v>
      </c>
      <c r="G15" s="5"/>
    </row>
    <row r="16" spans="1:7" ht="14.25" customHeight="1">
      <c r="A16" s="1">
        <v>43172</v>
      </c>
      <c r="B16" s="2">
        <v>1855</v>
      </c>
      <c r="C16" t="s">
        <v>366</v>
      </c>
      <c r="D16" t="s">
        <v>341</v>
      </c>
      <c r="E16" s="4"/>
      <c r="F16" s="4">
        <v>25920</v>
      </c>
      <c r="G16" s="5"/>
    </row>
    <row r="17" spans="1:7">
      <c r="A17" s="1">
        <v>43172</v>
      </c>
      <c r="B17" s="2">
        <v>1856</v>
      </c>
      <c r="C17" t="s">
        <v>367</v>
      </c>
      <c r="D17" t="s">
        <v>341</v>
      </c>
      <c r="E17" s="4"/>
      <c r="F17" s="4">
        <v>108810</v>
      </c>
      <c r="G17" s="5"/>
    </row>
    <row r="18" spans="1:7">
      <c r="A18" s="1">
        <v>43173</v>
      </c>
      <c r="B18" s="2">
        <v>1857</v>
      </c>
      <c r="C18" t="s">
        <v>50</v>
      </c>
      <c r="D18" t="s">
        <v>368</v>
      </c>
      <c r="E18" s="4"/>
      <c r="F18" s="4">
        <v>42208.53</v>
      </c>
      <c r="G18" s="5"/>
    </row>
    <row r="19" spans="1:7">
      <c r="A19" s="1">
        <v>43182</v>
      </c>
      <c r="B19" s="2">
        <v>1858</v>
      </c>
      <c r="C19" t="s">
        <v>15</v>
      </c>
      <c r="D19" t="s">
        <v>369</v>
      </c>
      <c r="E19" s="4"/>
      <c r="F19" s="4">
        <v>38500</v>
      </c>
      <c r="G19" s="5"/>
    </row>
    <row r="20" spans="1:7">
      <c r="A20" s="1">
        <v>43182</v>
      </c>
      <c r="B20" s="2">
        <v>1859</v>
      </c>
      <c r="C20" t="s">
        <v>370</v>
      </c>
      <c r="D20" t="s">
        <v>371</v>
      </c>
      <c r="E20" s="4"/>
      <c r="F20" s="4">
        <v>12000</v>
      </c>
      <c r="G20" s="5"/>
    </row>
    <row r="21" spans="1:7">
      <c r="A21" s="1">
        <v>43185</v>
      </c>
      <c r="B21" s="2">
        <v>1860</v>
      </c>
      <c r="C21" t="s">
        <v>56</v>
      </c>
      <c r="D21" t="s">
        <v>372</v>
      </c>
      <c r="E21" s="4"/>
      <c r="F21" s="4">
        <v>15000</v>
      </c>
      <c r="G21" s="5"/>
    </row>
    <row r="22" spans="1:7">
      <c r="A22" s="1">
        <v>43190</v>
      </c>
      <c r="B22" s="2" t="s">
        <v>73</v>
      </c>
      <c r="C22" t="s">
        <v>146</v>
      </c>
      <c r="D22" t="s">
        <v>373</v>
      </c>
      <c r="E22" s="4"/>
      <c r="F22" s="4">
        <v>170749.75</v>
      </c>
    </row>
    <row r="23" spans="1:7">
      <c r="A23" s="1">
        <v>43190</v>
      </c>
      <c r="B23" s="2" t="s">
        <v>73</v>
      </c>
      <c r="C23" t="s">
        <v>146</v>
      </c>
      <c r="D23" t="s">
        <v>374</v>
      </c>
      <c r="E23" s="4"/>
      <c r="F23" s="4">
        <v>19985.97</v>
      </c>
    </row>
    <row r="24" spans="1:7">
      <c r="A24" s="1">
        <v>43190</v>
      </c>
      <c r="B24" s="2" t="s">
        <v>73</v>
      </c>
      <c r="C24" t="s">
        <v>146</v>
      </c>
      <c r="D24" t="s">
        <v>375</v>
      </c>
      <c r="E24" s="4"/>
      <c r="F24" s="6">
        <v>3495.93</v>
      </c>
    </row>
    <row r="25" spans="1:7" ht="15.75" thickBot="1">
      <c r="A25" s="1"/>
      <c r="B25" s="2"/>
      <c r="E25" s="4"/>
      <c r="F25" s="7">
        <f>SUM(F12:F24)</f>
        <v>502914.82</v>
      </c>
    </row>
    <row r="26" spans="1:7" ht="15.75" thickTop="1">
      <c r="A26" s="1"/>
      <c r="B26" s="2"/>
      <c r="E26" s="4"/>
      <c r="F26" s="4"/>
    </row>
    <row r="27" spans="1:7">
      <c r="A27" s="1"/>
      <c r="B27" s="2"/>
      <c r="E27" s="4"/>
      <c r="F27" s="4"/>
    </row>
    <row r="28" spans="1:7">
      <c r="A28" s="1"/>
      <c r="B28" s="2"/>
      <c r="E28" s="4"/>
      <c r="F28" s="4"/>
    </row>
    <row r="29" spans="1:7">
      <c r="A29" s="1"/>
      <c r="B29" s="2"/>
      <c r="E29" s="4"/>
      <c r="F29" s="4"/>
    </row>
    <row r="30" spans="1:7">
      <c r="F3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G35"/>
  <sheetViews>
    <sheetView topLeftCell="A7" workbookViewId="0">
      <selection activeCell="H13" sqref="H13"/>
    </sheetView>
  </sheetViews>
  <sheetFormatPr defaultColWidth="11.42578125" defaultRowHeight="1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376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">
        <v>43192</v>
      </c>
      <c r="B12" s="2">
        <v>1861</v>
      </c>
      <c r="C12" t="s">
        <v>8</v>
      </c>
      <c r="D12" t="s">
        <v>9</v>
      </c>
      <c r="E12" s="4"/>
      <c r="F12" s="4">
        <v>39440</v>
      </c>
      <c r="G12" s="5"/>
    </row>
    <row r="13" spans="1:7">
      <c r="A13" s="1">
        <v>43192</v>
      </c>
      <c r="B13" s="2">
        <v>1862</v>
      </c>
      <c r="C13" t="s">
        <v>377</v>
      </c>
      <c r="D13" t="s">
        <v>378</v>
      </c>
      <c r="E13" s="4"/>
      <c r="F13" s="4">
        <v>23342.15</v>
      </c>
      <c r="G13" s="5"/>
    </row>
    <row r="14" spans="1:7">
      <c r="A14" s="1">
        <v>43192</v>
      </c>
      <c r="B14" s="2">
        <v>1863</v>
      </c>
      <c r="C14" t="s">
        <v>104</v>
      </c>
      <c r="D14" t="s">
        <v>379</v>
      </c>
      <c r="E14" s="4"/>
      <c r="F14" s="4">
        <v>25498</v>
      </c>
      <c r="G14" s="5"/>
    </row>
    <row r="15" spans="1:7">
      <c r="A15" s="1">
        <v>43192</v>
      </c>
      <c r="B15" s="2">
        <v>1864</v>
      </c>
      <c r="C15" t="s">
        <v>190</v>
      </c>
      <c r="D15" t="s">
        <v>380</v>
      </c>
      <c r="E15" s="4"/>
      <c r="F15" s="4">
        <v>9025</v>
      </c>
      <c r="G15" s="5"/>
    </row>
    <row r="16" spans="1:7" ht="14.25" customHeight="1">
      <c r="A16" s="1">
        <v>43192</v>
      </c>
      <c r="B16" s="2">
        <v>1865</v>
      </c>
      <c r="C16" t="s">
        <v>381</v>
      </c>
      <c r="D16" t="s">
        <v>382</v>
      </c>
      <c r="E16" s="4"/>
      <c r="F16" s="4">
        <v>35000</v>
      </c>
      <c r="G16" s="5"/>
    </row>
    <row r="17" spans="1:7">
      <c r="A17" s="1">
        <v>43193</v>
      </c>
      <c r="B17" s="2">
        <v>1866</v>
      </c>
      <c r="C17" t="s">
        <v>50</v>
      </c>
      <c r="D17" t="s">
        <v>368</v>
      </c>
      <c r="E17" s="4"/>
      <c r="F17" s="4">
        <v>39826.18</v>
      </c>
      <c r="G17" s="5"/>
    </row>
    <row r="18" spans="1:7">
      <c r="A18" s="1" t="s">
        <v>383</v>
      </c>
      <c r="B18" s="2">
        <v>1867</v>
      </c>
      <c r="C18" t="s">
        <v>255</v>
      </c>
      <c r="D18" t="s">
        <v>384</v>
      </c>
      <c r="E18" s="4"/>
      <c r="F18" s="4">
        <v>27000</v>
      </c>
      <c r="G18" s="5"/>
    </row>
    <row r="19" spans="1:7">
      <c r="A19" s="1" t="s">
        <v>385</v>
      </c>
      <c r="B19" s="2">
        <v>1868</v>
      </c>
      <c r="C19" t="s">
        <v>36</v>
      </c>
      <c r="D19" t="s">
        <v>136</v>
      </c>
      <c r="E19" s="4"/>
      <c r="F19" s="4">
        <v>0</v>
      </c>
      <c r="G19" s="5"/>
    </row>
    <row r="20" spans="1:7">
      <c r="A20" s="1" t="s">
        <v>385</v>
      </c>
      <c r="B20" s="2">
        <v>1869</v>
      </c>
      <c r="C20" t="s">
        <v>386</v>
      </c>
      <c r="D20" t="s">
        <v>387</v>
      </c>
      <c r="E20" s="4"/>
      <c r="F20" s="4">
        <v>10079.6</v>
      </c>
      <c r="G20" s="5"/>
    </row>
    <row r="21" spans="1:7">
      <c r="A21" s="1" t="s">
        <v>388</v>
      </c>
      <c r="B21" s="2">
        <v>1870</v>
      </c>
      <c r="C21" t="s">
        <v>8</v>
      </c>
      <c r="D21" t="s">
        <v>9</v>
      </c>
      <c r="E21" s="4"/>
      <c r="F21" s="4">
        <v>39585</v>
      </c>
      <c r="G21" s="5"/>
    </row>
    <row r="22" spans="1:7">
      <c r="A22" s="1">
        <v>43214</v>
      </c>
      <c r="B22" s="2">
        <v>1871</v>
      </c>
      <c r="C22" t="s">
        <v>48</v>
      </c>
      <c r="D22" t="s">
        <v>389</v>
      </c>
      <c r="E22" s="4"/>
      <c r="F22" s="4">
        <v>9561.9</v>
      </c>
    </row>
    <row r="23" spans="1:7">
      <c r="A23" s="1">
        <v>43214</v>
      </c>
      <c r="B23" s="2">
        <v>1872</v>
      </c>
      <c r="C23" t="s">
        <v>390</v>
      </c>
      <c r="D23" t="s">
        <v>391</v>
      </c>
      <c r="E23" s="4"/>
      <c r="F23" s="4">
        <v>45200</v>
      </c>
    </row>
    <row r="24" spans="1:7">
      <c r="A24" s="1">
        <v>43215</v>
      </c>
      <c r="B24" s="2">
        <v>1873</v>
      </c>
      <c r="C24" t="s">
        <v>392</v>
      </c>
      <c r="D24" t="s">
        <v>393</v>
      </c>
      <c r="E24" s="4"/>
      <c r="F24" s="4">
        <v>89308</v>
      </c>
    </row>
    <row r="25" spans="1:7">
      <c r="A25" s="1">
        <v>43215</v>
      </c>
      <c r="B25" s="2">
        <v>1874</v>
      </c>
      <c r="C25" t="s">
        <v>32</v>
      </c>
      <c r="D25" t="s">
        <v>394</v>
      </c>
      <c r="E25" s="4"/>
      <c r="F25" s="4">
        <v>76546.2</v>
      </c>
    </row>
    <row r="26" spans="1:7">
      <c r="A26" s="1">
        <v>43215</v>
      </c>
      <c r="B26" s="2">
        <v>1875</v>
      </c>
      <c r="C26" t="s">
        <v>133</v>
      </c>
      <c r="D26" t="s">
        <v>395</v>
      </c>
      <c r="E26" s="4"/>
      <c r="F26" s="4">
        <v>106883.42</v>
      </c>
    </row>
    <row r="27" spans="1:7">
      <c r="A27" s="1">
        <v>43216</v>
      </c>
      <c r="B27" s="2">
        <v>1876</v>
      </c>
      <c r="C27" t="s">
        <v>381</v>
      </c>
      <c r="D27" t="s">
        <v>396</v>
      </c>
      <c r="E27" s="4"/>
      <c r="F27" s="4">
        <v>35000</v>
      </c>
    </row>
    <row r="28" spans="1:7">
      <c r="A28" s="1">
        <v>43216</v>
      </c>
      <c r="B28" s="2">
        <v>1877</v>
      </c>
      <c r="C28" t="s">
        <v>397</v>
      </c>
      <c r="D28" t="s">
        <v>398</v>
      </c>
      <c r="E28" s="4"/>
      <c r="F28" s="4">
        <v>5000</v>
      </c>
    </row>
    <row r="29" spans="1:7">
      <c r="A29" s="1">
        <v>43216</v>
      </c>
      <c r="B29" s="2">
        <v>1878</v>
      </c>
      <c r="C29" t="s">
        <v>399</v>
      </c>
      <c r="D29" t="s">
        <v>398</v>
      </c>
      <c r="E29" s="4"/>
      <c r="F29" s="4">
        <v>5000</v>
      </c>
    </row>
    <row r="30" spans="1:7">
      <c r="A30" s="1">
        <v>43216</v>
      </c>
      <c r="B30" s="2">
        <v>1879</v>
      </c>
      <c r="C30" t="s">
        <v>400</v>
      </c>
      <c r="D30" t="s">
        <v>396</v>
      </c>
      <c r="E30" s="4"/>
      <c r="F30" s="4">
        <v>23200</v>
      </c>
    </row>
    <row r="31" spans="1:7">
      <c r="A31" s="1">
        <v>43217</v>
      </c>
      <c r="B31" s="2" t="s">
        <v>401</v>
      </c>
      <c r="C31" t="s">
        <v>146</v>
      </c>
      <c r="D31" t="s">
        <v>402</v>
      </c>
      <c r="E31" s="4"/>
      <c r="F31" s="4">
        <v>89362.16</v>
      </c>
    </row>
    <row r="32" spans="1:7">
      <c r="A32" s="1">
        <v>43217</v>
      </c>
      <c r="B32" s="2" t="s">
        <v>401</v>
      </c>
      <c r="C32" t="s">
        <v>146</v>
      </c>
      <c r="D32" t="s">
        <v>403</v>
      </c>
      <c r="E32" s="4"/>
      <c r="F32" s="4">
        <v>105842.5</v>
      </c>
    </row>
    <row r="33" spans="1:6">
      <c r="A33" s="1">
        <v>43217</v>
      </c>
      <c r="B33" s="2" t="s">
        <v>401</v>
      </c>
      <c r="C33" t="s">
        <v>146</v>
      </c>
      <c r="D33" t="s">
        <v>404</v>
      </c>
      <c r="E33" s="4"/>
      <c r="F33" s="6">
        <v>588.70000000000005</v>
      </c>
    </row>
    <row r="34" spans="1:6" ht="15.75" thickBot="1">
      <c r="F34" s="25">
        <f>SUM(F12:F33)</f>
        <v>840288.80999999994</v>
      </c>
    </row>
    <row r="35" spans="1:6" ht="15.75" thickTop="1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G40"/>
  <sheetViews>
    <sheetView topLeftCell="A7" workbookViewId="0">
      <selection activeCell="D23" sqref="D23"/>
    </sheetView>
  </sheetViews>
  <sheetFormatPr defaultColWidth="11.42578125" defaultRowHeight="1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405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3">
        <v>43221</v>
      </c>
      <c r="B12" s="2">
        <v>1880</v>
      </c>
      <c r="C12" t="s">
        <v>241</v>
      </c>
      <c r="D12" t="s">
        <v>406</v>
      </c>
      <c r="E12" s="4"/>
      <c r="F12" s="14">
        <v>8803.2199999999993</v>
      </c>
      <c r="G12" s="5"/>
    </row>
    <row r="13" spans="1:7">
      <c r="A13" s="13">
        <v>43221</v>
      </c>
      <c r="B13" s="2">
        <v>1881</v>
      </c>
      <c r="C13" t="s">
        <v>104</v>
      </c>
      <c r="D13" t="s">
        <v>407</v>
      </c>
      <c r="E13" s="4"/>
      <c r="F13" s="14">
        <v>8516.75</v>
      </c>
      <c r="G13" s="5"/>
    </row>
    <row r="14" spans="1:7">
      <c r="A14" s="13">
        <v>43221</v>
      </c>
      <c r="B14" s="2">
        <v>1882</v>
      </c>
      <c r="C14" t="s">
        <v>104</v>
      </c>
      <c r="D14" t="s">
        <v>408</v>
      </c>
      <c r="E14" s="4"/>
      <c r="F14" s="14">
        <v>41657.5</v>
      </c>
      <c r="G14" s="5"/>
    </row>
    <row r="15" spans="1:7">
      <c r="A15" s="13">
        <v>43222</v>
      </c>
      <c r="B15" s="2">
        <v>1883</v>
      </c>
      <c r="C15" t="s">
        <v>104</v>
      </c>
      <c r="D15" t="s">
        <v>409</v>
      </c>
      <c r="E15" s="4"/>
      <c r="F15" s="14">
        <v>32285.75</v>
      </c>
      <c r="G15" s="5"/>
    </row>
    <row r="16" spans="1:7" ht="14.25" customHeight="1">
      <c r="A16" s="13">
        <v>43222</v>
      </c>
      <c r="B16" s="2">
        <v>1884</v>
      </c>
      <c r="C16" t="s">
        <v>104</v>
      </c>
      <c r="D16" t="s">
        <v>410</v>
      </c>
      <c r="E16" s="4"/>
      <c r="F16" s="14">
        <v>38380</v>
      </c>
      <c r="G16" s="5"/>
    </row>
    <row r="17" spans="1:7">
      <c r="A17" s="13">
        <v>43222</v>
      </c>
      <c r="B17" s="2">
        <v>1885</v>
      </c>
      <c r="C17" t="s">
        <v>411</v>
      </c>
      <c r="D17" t="s">
        <v>412</v>
      </c>
      <c r="E17" s="4"/>
      <c r="F17" s="14">
        <v>6460</v>
      </c>
      <c r="G17" s="5"/>
    </row>
    <row r="18" spans="1:7">
      <c r="A18" s="13">
        <v>43222</v>
      </c>
      <c r="B18" s="2">
        <v>1886</v>
      </c>
      <c r="C18" t="s">
        <v>52</v>
      </c>
      <c r="D18" t="s">
        <v>413</v>
      </c>
      <c r="E18" s="4"/>
      <c r="F18" s="14">
        <v>8025.71</v>
      </c>
      <c r="G18" s="5"/>
    </row>
    <row r="19" spans="1:7">
      <c r="A19" s="13">
        <v>43223</v>
      </c>
      <c r="B19" s="2">
        <v>1887</v>
      </c>
      <c r="C19" t="s">
        <v>414</v>
      </c>
      <c r="D19" t="s">
        <v>297</v>
      </c>
      <c r="E19" s="4"/>
      <c r="F19" s="14">
        <v>10800</v>
      </c>
      <c r="G19" s="5"/>
    </row>
    <row r="20" spans="1:7">
      <c r="A20" s="13">
        <v>43223</v>
      </c>
      <c r="B20" s="2">
        <v>1888</v>
      </c>
      <c r="C20" t="s">
        <v>213</v>
      </c>
      <c r="D20" t="s">
        <v>415</v>
      </c>
      <c r="E20" s="4"/>
      <c r="F20" s="14">
        <v>19917</v>
      </c>
      <c r="G20" s="5"/>
    </row>
    <row r="21" spans="1:7">
      <c r="A21" s="13">
        <v>43223</v>
      </c>
      <c r="B21" s="2">
        <v>1889</v>
      </c>
      <c r="C21" t="s">
        <v>416</v>
      </c>
      <c r="D21" t="s">
        <v>417</v>
      </c>
      <c r="E21" s="4"/>
      <c r="F21" s="14">
        <v>20271.84</v>
      </c>
      <c r="G21" s="5"/>
    </row>
    <row r="22" spans="1:7">
      <c r="A22" s="13">
        <v>43227</v>
      </c>
      <c r="B22" s="2">
        <v>1890</v>
      </c>
      <c r="C22" t="s">
        <v>50</v>
      </c>
      <c r="D22" t="s">
        <v>368</v>
      </c>
      <c r="E22" s="4"/>
      <c r="F22" s="14">
        <v>45050.18</v>
      </c>
    </row>
    <row r="23" spans="1:7">
      <c r="A23" s="13">
        <v>43229</v>
      </c>
      <c r="B23" s="2">
        <v>1891</v>
      </c>
      <c r="C23" t="s">
        <v>10</v>
      </c>
      <c r="D23" t="s">
        <v>418</v>
      </c>
      <c r="E23" s="4"/>
      <c r="F23" s="14">
        <v>11417.79</v>
      </c>
    </row>
    <row r="24" spans="1:7">
      <c r="A24" s="13">
        <v>43229</v>
      </c>
      <c r="B24" s="2">
        <v>1892</v>
      </c>
      <c r="C24" t="s">
        <v>419</v>
      </c>
      <c r="D24" t="s">
        <v>420</v>
      </c>
      <c r="E24" s="4"/>
      <c r="F24" s="14">
        <v>143686</v>
      </c>
    </row>
    <row r="25" spans="1:7">
      <c r="A25" s="13">
        <v>43231</v>
      </c>
      <c r="B25" s="2">
        <v>1893</v>
      </c>
      <c r="C25" t="s">
        <v>104</v>
      </c>
      <c r="D25" t="s">
        <v>421</v>
      </c>
      <c r="E25" s="4"/>
      <c r="F25" s="14">
        <v>96857.25</v>
      </c>
    </row>
    <row r="26" spans="1:7">
      <c r="A26" s="13">
        <v>43231</v>
      </c>
      <c r="B26" s="2">
        <v>1894</v>
      </c>
      <c r="C26" t="s">
        <v>133</v>
      </c>
      <c r="D26" t="s">
        <v>422</v>
      </c>
      <c r="E26" s="4"/>
      <c r="F26" s="14">
        <v>52312.67</v>
      </c>
    </row>
    <row r="27" spans="1:7">
      <c r="A27" s="13">
        <v>43231</v>
      </c>
      <c r="B27" s="2">
        <v>1895</v>
      </c>
      <c r="C27" t="s">
        <v>141</v>
      </c>
      <c r="D27" t="s">
        <v>9</v>
      </c>
      <c r="E27" s="4"/>
      <c r="F27" s="14">
        <v>39885</v>
      </c>
    </row>
    <row r="28" spans="1:7">
      <c r="A28" s="13">
        <v>43234</v>
      </c>
      <c r="B28" s="2">
        <v>1896</v>
      </c>
      <c r="C28" t="s">
        <v>56</v>
      </c>
      <c r="D28" t="s">
        <v>57</v>
      </c>
      <c r="E28" s="4"/>
      <c r="F28" s="14">
        <v>44000</v>
      </c>
    </row>
    <row r="29" spans="1:7">
      <c r="A29" s="13">
        <v>43234</v>
      </c>
      <c r="B29" s="2">
        <v>1897</v>
      </c>
      <c r="C29" t="s">
        <v>423</v>
      </c>
      <c r="D29" t="s">
        <v>424</v>
      </c>
      <c r="E29" s="4"/>
      <c r="F29" s="14">
        <v>57110.2</v>
      </c>
    </row>
    <row r="30" spans="1:7">
      <c r="A30" s="13">
        <v>43235</v>
      </c>
      <c r="B30" s="2">
        <v>1898</v>
      </c>
      <c r="C30" t="s">
        <v>197</v>
      </c>
      <c r="D30" t="s">
        <v>425</v>
      </c>
      <c r="E30" s="4"/>
      <c r="F30" s="14">
        <v>47400</v>
      </c>
    </row>
    <row r="31" spans="1:7">
      <c r="A31" s="13">
        <v>43241</v>
      </c>
      <c r="B31" s="2">
        <v>1899</v>
      </c>
      <c r="C31" t="s">
        <v>15</v>
      </c>
      <c r="D31" t="s">
        <v>426</v>
      </c>
      <c r="E31" s="4"/>
      <c r="F31" s="14">
        <v>46750</v>
      </c>
    </row>
    <row r="32" spans="1:7">
      <c r="A32" s="13">
        <v>43241</v>
      </c>
      <c r="B32" s="2">
        <v>1900</v>
      </c>
      <c r="C32" t="s">
        <v>50</v>
      </c>
      <c r="D32" t="s">
        <v>368</v>
      </c>
      <c r="E32" s="4"/>
      <c r="F32" s="14">
        <v>37565.49</v>
      </c>
    </row>
    <row r="33" spans="1:6">
      <c r="A33" s="13">
        <v>43250</v>
      </c>
      <c r="B33" s="2">
        <v>1901</v>
      </c>
      <c r="C33" t="s">
        <v>427</v>
      </c>
      <c r="D33" t="s">
        <v>428</v>
      </c>
      <c r="E33" s="4"/>
      <c r="F33" s="14">
        <v>5000</v>
      </c>
    </row>
    <row r="34" spans="1:6">
      <c r="A34" s="13">
        <v>43250</v>
      </c>
      <c r="B34" s="2">
        <v>1902</v>
      </c>
      <c r="C34" t="s">
        <v>163</v>
      </c>
      <c r="D34" t="s">
        <v>429</v>
      </c>
      <c r="E34" s="4"/>
      <c r="F34" s="14">
        <v>12449.15</v>
      </c>
    </row>
    <row r="35" spans="1:6">
      <c r="A35" s="13">
        <v>43250</v>
      </c>
      <c r="B35" s="2">
        <v>1903</v>
      </c>
      <c r="C35" t="s">
        <v>17</v>
      </c>
      <c r="D35" t="s">
        <v>430</v>
      </c>
      <c r="E35" s="4"/>
      <c r="F35" s="14">
        <v>211263</v>
      </c>
    </row>
    <row r="36" spans="1:6">
      <c r="A36" s="13">
        <v>43250</v>
      </c>
      <c r="B36" s="2">
        <v>1904</v>
      </c>
      <c r="C36" t="s">
        <v>431</v>
      </c>
      <c r="D36" t="s">
        <v>432</v>
      </c>
      <c r="E36" s="4"/>
      <c r="F36" s="14">
        <v>15000</v>
      </c>
    </row>
    <row r="37" spans="1:6">
      <c r="A37" s="13">
        <v>43250</v>
      </c>
      <c r="B37" s="2" t="s">
        <v>401</v>
      </c>
      <c r="C37" t="s">
        <v>146</v>
      </c>
      <c r="D37" t="s">
        <v>402</v>
      </c>
      <c r="E37" s="4"/>
      <c r="F37" s="14">
        <v>185497.9</v>
      </c>
    </row>
    <row r="38" spans="1:6">
      <c r="A38" s="13">
        <v>43250</v>
      </c>
      <c r="B38" s="2" t="s">
        <v>401</v>
      </c>
      <c r="C38" t="s">
        <v>146</v>
      </c>
      <c r="D38" t="s">
        <v>433</v>
      </c>
      <c r="E38" s="4"/>
      <c r="F38" s="14">
        <v>15238</v>
      </c>
    </row>
    <row r="39" spans="1:6">
      <c r="A39" s="13">
        <v>43250</v>
      </c>
      <c r="B39" s="2" t="s">
        <v>401</v>
      </c>
      <c r="C39" t="s">
        <v>146</v>
      </c>
      <c r="D39" t="s">
        <v>434</v>
      </c>
      <c r="E39" s="4"/>
      <c r="F39" s="15">
        <v>1994.32</v>
      </c>
    </row>
    <row r="40" spans="1:6" ht="15.75" thickBot="1">
      <c r="A40" s="16"/>
      <c r="B40" s="17"/>
      <c r="C40" s="17"/>
      <c r="D40" s="17"/>
      <c r="E40" s="26" t="s">
        <v>435</v>
      </c>
      <c r="F40" s="23">
        <f>SUM(F12:F39)</f>
        <v>1263594.72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G40"/>
  <sheetViews>
    <sheetView topLeftCell="A10" workbookViewId="0">
      <selection activeCell="I25" sqref="I25"/>
    </sheetView>
  </sheetViews>
  <sheetFormatPr defaultColWidth="11.42578125" defaultRowHeight="1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436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3">
        <v>43257</v>
      </c>
      <c r="B12" s="2">
        <v>1905</v>
      </c>
      <c r="C12" t="s">
        <v>50</v>
      </c>
      <c r="D12" t="s">
        <v>79</v>
      </c>
      <c r="E12" s="4"/>
      <c r="F12" s="14">
        <v>39891.800000000003</v>
      </c>
      <c r="G12" s="5"/>
    </row>
    <row r="13" spans="1:7">
      <c r="A13" s="13">
        <v>43263</v>
      </c>
      <c r="B13" s="2">
        <v>1906</v>
      </c>
      <c r="C13" t="s">
        <v>141</v>
      </c>
      <c r="D13" t="s">
        <v>40</v>
      </c>
      <c r="E13" s="4"/>
      <c r="F13" s="14">
        <v>38885</v>
      </c>
      <c r="G13" s="5"/>
    </row>
    <row r="14" spans="1:7">
      <c r="A14" s="28">
        <v>43265</v>
      </c>
      <c r="B14" s="2">
        <v>1907</v>
      </c>
      <c r="C14" s="3" t="s">
        <v>10</v>
      </c>
      <c r="D14" t="s">
        <v>418</v>
      </c>
      <c r="E14" s="4"/>
      <c r="F14" s="14">
        <v>12301.5</v>
      </c>
      <c r="G14" s="5"/>
    </row>
    <row r="15" spans="1:7">
      <c r="A15" s="13">
        <v>43265</v>
      </c>
      <c r="B15" s="2">
        <v>1908</v>
      </c>
      <c r="C15" s="3" t="s">
        <v>269</v>
      </c>
      <c r="D15" t="s">
        <v>437</v>
      </c>
      <c r="E15" s="4"/>
      <c r="F15" s="14">
        <v>26000</v>
      </c>
      <c r="G15" s="5"/>
    </row>
    <row r="16" spans="1:7" ht="14.25" customHeight="1">
      <c r="A16" s="13">
        <v>43265</v>
      </c>
      <c r="B16" s="2">
        <v>1909</v>
      </c>
      <c r="C16" s="3" t="s">
        <v>104</v>
      </c>
      <c r="D16" s="3" t="s">
        <v>438</v>
      </c>
      <c r="E16" s="4"/>
      <c r="F16" s="14">
        <v>50003.25</v>
      </c>
      <c r="G16" s="5"/>
    </row>
    <row r="17" spans="1:7">
      <c r="A17" s="13">
        <v>43265</v>
      </c>
      <c r="B17" s="2">
        <v>1910</v>
      </c>
      <c r="C17" s="3" t="s">
        <v>439</v>
      </c>
      <c r="D17" s="3" t="s">
        <v>440</v>
      </c>
      <c r="E17" s="4"/>
      <c r="F17" s="14">
        <v>108000</v>
      </c>
      <c r="G17" s="5"/>
    </row>
    <row r="18" spans="1:7">
      <c r="A18" s="13">
        <v>43266</v>
      </c>
      <c r="B18" s="2">
        <v>1911</v>
      </c>
      <c r="C18" s="3" t="s">
        <v>441</v>
      </c>
      <c r="D18" s="3" t="s">
        <v>442</v>
      </c>
      <c r="E18" s="4"/>
      <c r="F18" s="14">
        <v>3000</v>
      </c>
      <c r="G18" s="5"/>
    </row>
    <row r="19" spans="1:7">
      <c r="A19" s="13">
        <v>43266</v>
      </c>
      <c r="B19" s="2">
        <v>1912</v>
      </c>
      <c r="C19" s="3" t="s">
        <v>117</v>
      </c>
      <c r="D19" s="3" t="s">
        <v>443</v>
      </c>
      <c r="E19" s="4"/>
      <c r="F19" s="14">
        <v>27244.1</v>
      </c>
      <c r="G19" s="5"/>
    </row>
    <row r="20" spans="1:7">
      <c r="A20" s="13">
        <v>43271</v>
      </c>
      <c r="B20" s="2">
        <v>1913</v>
      </c>
      <c r="C20" s="3" t="s">
        <v>444</v>
      </c>
      <c r="D20" s="3" t="s">
        <v>445</v>
      </c>
      <c r="E20" s="4"/>
      <c r="F20" s="14">
        <v>29668.5</v>
      </c>
      <c r="G20" s="5"/>
    </row>
    <row r="21" spans="1:7">
      <c r="A21" s="13">
        <v>43271</v>
      </c>
      <c r="B21" s="2">
        <v>1914</v>
      </c>
      <c r="C21" s="3" t="s">
        <v>446</v>
      </c>
      <c r="D21" s="3" t="s">
        <v>447</v>
      </c>
      <c r="E21" s="4"/>
      <c r="F21" s="14">
        <v>24750</v>
      </c>
      <c r="G21" s="5"/>
    </row>
    <row r="22" spans="1:7">
      <c r="A22" s="13">
        <v>43273</v>
      </c>
      <c r="B22" s="2">
        <v>1915</v>
      </c>
      <c r="C22" s="3" t="s">
        <v>353</v>
      </c>
      <c r="D22" s="3" t="s">
        <v>448</v>
      </c>
      <c r="E22" s="4"/>
      <c r="F22" s="14">
        <v>3909.77</v>
      </c>
    </row>
    <row r="23" spans="1:7">
      <c r="A23" s="13">
        <v>43276</v>
      </c>
      <c r="B23" s="2">
        <v>1916</v>
      </c>
      <c r="C23" s="3" t="s">
        <v>133</v>
      </c>
      <c r="D23" s="3" t="s">
        <v>106</v>
      </c>
      <c r="E23" s="4"/>
      <c r="F23" s="14">
        <v>94014.7</v>
      </c>
    </row>
    <row r="24" spans="1:7">
      <c r="A24" s="13">
        <v>43276</v>
      </c>
      <c r="B24" s="2">
        <v>1917</v>
      </c>
      <c r="C24" s="3" t="s">
        <v>99</v>
      </c>
      <c r="D24" s="3" t="s">
        <v>449</v>
      </c>
      <c r="E24" s="4"/>
      <c r="F24" s="14">
        <v>15166.75</v>
      </c>
    </row>
    <row r="25" spans="1:7">
      <c r="A25" s="13">
        <v>43276</v>
      </c>
      <c r="B25" s="2">
        <v>1918</v>
      </c>
      <c r="C25" s="3" t="s">
        <v>241</v>
      </c>
      <c r="D25" s="3" t="s">
        <v>450</v>
      </c>
      <c r="E25" s="4"/>
      <c r="F25" s="14">
        <v>42473.23</v>
      </c>
    </row>
    <row r="26" spans="1:7">
      <c r="A26" s="13">
        <v>43277</v>
      </c>
      <c r="B26" s="2">
        <v>1919</v>
      </c>
      <c r="C26" s="3" t="s">
        <v>451</v>
      </c>
      <c r="D26" s="3" t="s">
        <v>452</v>
      </c>
      <c r="E26" s="4"/>
      <c r="F26" s="14">
        <v>45447.19</v>
      </c>
    </row>
    <row r="27" spans="1:7">
      <c r="A27" s="13">
        <v>43278</v>
      </c>
      <c r="B27" s="2">
        <v>1920</v>
      </c>
      <c r="C27" s="3" t="s">
        <v>50</v>
      </c>
      <c r="D27" s="3" t="s">
        <v>368</v>
      </c>
      <c r="E27" s="4"/>
      <c r="F27" s="14">
        <v>47074.03</v>
      </c>
    </row>
    <row r="28" spans="1:7">
      <c r="A28" s="13">
        <v>43278</v>
      </c>
      <c r="B28" s="2">
        <v>1921</v>
      </c>
      <c r="C28" s="3" t="s">
        <v>44</v>
      </c>
      <c r="D28" s="3" t="s">
        <v>453</v>
      </c>
      <c r="E28" s="4"/>
      <c r="F28" s="14">
        <v>17630.03</v>
      </c>
    </row>
    <row r="29" spans="1:7">
      <c r="A29" s="13">
        <v>43279</v>
      </c>
      <c r="B29" s="2">
        <v>1922</v>
      </c>
      <c r="C29" s="3" t="s">
        <v>36</v>
      </c>
      <c r="D29" s="3" t="s">
        <v>136</v>
      </c>
      <c r="E29" s="4"/>
      <c r="F29" s="14">
        <v>0</v>
      </c>
    </row>
    <row r="30" spans="1:7">
      <c r="A30" s="13">
        <v>43280</v>
      </c>
      <c r="B30" s="2">
        <v>1923</v>
      </c>
      <c r="C30" s="3" t="s">
        <v>454</v>
      </c>
      <c r="D30" s="3" t="s">
        <v>455</v>
      </c>
      <c r="E30" s="4"/>
      <c r="F30" s="14">
        <v>20773.919999999998</v>
      </c>
    </row>
    <row r="31" spans="1:7">
      <c r="A31" s="13">
        <v>43280</v>
      </c>
      <c r="B31" s="2">
        <v>1924</v>
      </c>
      <c r="C31" s="3" t="s">
        <v>141</v>
      </c>
      <c r="D31" s="3" t="s">
        <v>456</v>
      </c>
      <c r="E31" s="4"/>
      <c r="F31" s="14">
        <v>39995</v>
      </c>
    </row>
    <row r="32" spans="1:7">
      <c r="A32" s="13">
        <v>43280</v>
      </c>
      <c r="B32" s="2">
        <v>1925</v>
      </c>
      <c r="C32" s="3" t="s">
        <v>457</v>
      </c>
      <c r="D32" s="3" t="s">
        <v>458</v>
      </c>
      <c r="E32" s="4"/>
      <c r="F32" s="14">
        <v>44784.92</v>
      </c>
    </row>
    <row r="33" spans="1:6">
      <c r="A33" s="13">
        <v>43281</v>
      </c>
      <c r="B33" s="2" t="s">
        <v>401</v>
      </c>
      <c r="C33" t="s">
        <v>146</v>
      </c>
      <c r="D33" s="3" t="s">
        <v>459</v>
      </c>
      <c r="E33" s="4"/>
      <c r="F33" s="14">
        <v>324985.92</v>
      </c>
    </row>
    <row r="34" spans="1:6">
      <c r="A34" s="13">
        <v>43281</v>
      </c>
      <c r="B34" s="2" t="s">
        <v>401</v>
      </c>
      <c r="C34" t="s">
        <v>146</v>
      </c>
      <c r="D34" s="3" t="s">
        <v>460</v>
      </c>
      <c r="E34" s="4"/>
      <c r="F34" s="14">
        <v>74420.38</v>
      </c>
    </row>
    <row r="35" spans="1:6">
      <c r="A35" s="13">
        <v>43281</v>
      </c>
      <c r="B35" s="2" t="s">
        <v>401</v>
      </c>
      <c r="C35" t="s">
        <v>146</v>
      </c>
      <c r="D35" s="3" t="s">
        <v>461</v>
      </c>
      <c r="E35" s="4"/>
      <c r="F35" s="14">
        <v>85577.76</v>
      </c>
    </row>
    <row r="36" spans="1:6">
      <c r="A36" s="13">
        <v>43281</v>
      </c>
      <c r="B36" s="2" t="s">
        <v>401</v>
      </c>
      <c r="C36" t="s">
        <v>146</v>
      </c>
      <c r="D36" s="3" t="s">
        <v>462</v>
      </c>
      <c r="E36" s="4"/>
      <c r="F36" s="15">
        <v>4070.97</v>
      </c>
    </row>
    <row r="37" spans="1:6" ht="15.75" thickBot="1">
      <c r="A37" s="29"/>
      <c r="B37" s="30"/>
      <c r="C37" s="17"/>
      <c r="D37" s="17"/>
      <c r="E37" s="10"/>
      <c r="F37" s="31">
        <f>SUM(F12:F36)</f>
        <v>1220068.7200000002</v>
      </c>
    </row>
    <row r="38" spans="1:6">
      <c r="A38" s="1"/>
      <c r="B38" s="2"/>
      <c r="E38" s="4"/>
      <c r="F38" s="4"/>
    </row>
    <row r="39" spans="1:6">
      <c r="A39" s="1"/>
      <c r="B39" s="2"/>
      <c r="E39" s="4"/>
      <c r="F39" s="4"/>
    </row>
    <row r="40" spans="1:6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G40"/>
  <sheetViews>
    <sheetView workbookViewId="0">
      <selection activeCell="E31" sqref="E31"/>
    </sheetView>
  </sheetViews>
  <sheetFormatPr defaultColWidth="11.42578125" defaultRowHeight="1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463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3">
        <v>43285</v>
      </c>
      <c r="B12" s="2">
        <v>1927</v>
      </c>
      <c r="C12" t="s">
        <v>197</v>
      </c>
      <c r="D12" s="3" t="s">
        <v>425</v>
      </c>
      <c r="E12" s="4"/>
      <c r="F12" s="14">
        <v>27400</v>
      </c>
      <c r="G12" s="5"/>
    </row>
    <row r="13" spans="1:7">
      <c r="A13" s="13">
        <v>43291</v>
      </c>
      <c r="B13" s="2">
        <v>1928</v>
      </c>
      <c r="C13" t="s">
        <v>50</v>
      </c>
      <c r="D13" s="3" t="s">
        <v>464</v>
      </c>
      <c r="E13" s="4"/>
      <c r="F13" s="14">
        <v>1416</v>
      </c>
      <c r="G13" s="5"/>
    </row>
    <row r="14" spans="1:7">
      <c r="A14" s="13">
        <v>43291</v>
      </c>
      <c r="B14" s="2">
        <v>1929</v>
      </c>
      <c r="C14" t="s">
        <v>99</v>
      </c>
      <c r="D14" s="3" t="s">
        <v>465</v>
      </c>
      <c r="E14" s="4"/>
      <c r="F14" s="14">
        <v>114399</v>
      </c>
      <c r="G14" s="5"/>
    </row>
    <row r="15" spans="1:7">
      <c r="A15" s="13">
        <v>43298</v>
      </c>
      <c r="B15" s="2">
        <v>1930</v>
      </c>
      <c r="C15" t="s">
        <v>466</v>
      </c>
      <c r="D15" s="3" t="s">
        <v>467</v>
      </c>
      <c r="E15" s="4"/>
      <c r="F15" s="14">
        <v>25990</v>
      </c>
      <c r="G15" s="5"/>
    </row>
    <row r="16" spans="1:7" ht="14.25" customHeight="1">
      <c r="A16" s="13">
        <v>43298</v>
      </c>
      <c r="B16" s="2">
        <v>1931</v>
      </c>
      <c r="C16" t="s">
        <v>468</v>
      </c>
      <c r="D16" s="3" t="s">
        <v>469</v>
      </c>
      <c r="E16" s="4"/>
      <c r="F16" s="14">
        <v>7000</v>
      </c>
      <c r="G16" s="5"/>
    </row>
    <row r="17" spans="1:7">
      <c r="A17" s="13">
        <v>43299</v>
      </c>
      <c r="B17" s="2">
        <v>1932</v>
      </c>
      <c r="C17" t="s">
        <v>470</v>
      </c>
      <c r="D17" s="3" t="s">
        <v>471</v>
      </c>
      <c r="E17" s="4"/>
      <c r="F17" s="14">
        <v>15000</v>
      </c>
      <c r="G17" s="5"/>
    </row>
    <row r="18" spans="1:7">
      <c r="A18" s="13">
        <v>43299</v>
      </c>
      <c r="B18" s="2">
        <v>1933</v>
      </c>
      <c r="C18" t="s">
        <v>472</v>
      </c>
      <c r="D18" s="3" t="s">
        <v>473</v>
      </c>
      <c r="E18" s="4"/>
      <c r="F18" s="14">
        <v>119000</v>
      </c>
      <c r="G18" s="5"/>
    </row>
    <row r="19" spans="1:7">
      <c r="A19" s="13">
        <v>43300</v>
      </c>
      <c r="B19" s="2">
        <v>1934</v>
      </c>
      <c r="C19" t="s">
        <v>474</v>
      </c>
      <c r="D19" s="3" t="s">
        <v>9</v>
      </c>
      <c r="E19" s="4"/>
      <c r="F19" s="14">
        <v>33440</v>
      </c>
      <c r="G19" s="5"/>
    </row>
    <row r="20" spans="1:7">
      <c r="A20" s="13">
        <v>43300</v>
      </c>
      <c r="B20" s="2">
        <v>1935</v>
      </c>
      <c r="C20" t="s">
        <v>50</v>
      </c>
      <c r="D20" s="3" t="s">
        <v>475</v>
      </c>
      <c r="E20" s="4"/>
      <c r="F20" s="14">
        <v>43661.09</v>
      </c>
      <c r="G20" s="5"/>
    </row>
    <row r="21" spans="1:7">
      <c r="A21" s="13">
        <v>43300</v>
      </c>
      <c r="B21" s="2">
        <v>1936</v>
      </c>
      <c r="C21" t="s">
        <v>476</v>
      </c>
      <c r="D21" s="3" t="s">
        <v>477</v>
      </c>
      <c r="E21" s="4"/>
      <c r="F21" s="14">
        <v>5000</v>
      </c>
      <c r="G21" s="5"/>
    </row>
    <row r="22" spans="1:7">
      <c r="A22" s="13">
        <v>43300</v>
      </c>
      <c r="B22" s="2">
        <v>1937</v>
      </c>
      <c r="C22" t="s">
        <v>478</v>
      </c>
      <c r="D22" s="3" t="s">
        <v>479</v>
      </c>
      <c r="E22" s="4"/>
      <c r="F22" s="14">
        <v>5000</v>
      </c>
      <c r="G22" s="5"/>
    </row>
    <row r="23" spans="1:7">
      <c r="A23" s="13">
        <v>43312</v>
      </c>
      <c r="B23" s="2" t="s">
        <v>401</v>
      </c>
      <c r="C23" t="s">
        <v>146</v>
      </c>
      <c r="D23" s="3" t="s">
        <v>480</v>
      </c>
      <c r="E23" s="4"/>
      <c r="F23" s="14">
        <v>218501.78</v>
      </c>
    </row>
    <row r="24" spans="1:7">
      <c r="A24" s="13">
        <v>43312</v>
      </c>
      <c r="B24" s="2" t="s">
        <v>401</v>
      </c>
      <c r="C24" t="s">
        <v>146</v>
      </c>
      <c r="D24" s="3" t="s">
        <v>481</v>
      </c>
      <c r="E24" s="4"/>
      <c r="F24" s="14">
        <v>28591.040000000001</v>
      </c>
    </row>
    <row r="25" spans="1:7">
      <c r="A25" s="13">
        <v>43312</v>
      </c>
      <c r="B25" s="2" t="s">
        <v>401</v>
      </c>
      <c r="C25" t="s">
        <v>146</v>
      </c>
      <c r="D25" s="3" t="s">
        <v>482</v>
      </c>
      <c r="E25" s="4"/>
      <c r="F25" s="15">
        <v>1117.05</v>
      </c>
    </row>
    <row r="26" spans="1:7" ht="15.75" thickBot="1">
      <c r="A26" s="29"/>
      <c r="B26" s="30"/>
      <c r="C26" s="32"/>
      <c r="D26" s="32"/>
      <c r="E26" s="10"/>
      <c r="F26" s="31">
        <f>SUM(F12:F25)</f>
        <v>645515.96000000008</v>
      </c>
    </row>
    <row r="27" spans="1:7">
      <c r="A27" s="1"/>
      <c r="B27" s="2"/>
      <c r="C27" s="3"/>
      <c r="D27" s="3"/>
      <c r="E27" s="4"/>
      <c r="F27" s="4"/>
    </row>
    <row r="28" spans="1:7">
      <c r="A28" s="1"/>
      <c r="B28" s="2"/>
      <c r="C28" s="3"/>
      <c r="D28" s="3"/>
      <c r="E28" s="4"/>
      <c r="F28" s="4"/>
    </row>
    <row r="29" spans="1:7">
      <c r="A29" s="1"/>
      <c r="B29" s="2"/>
      <c r="C29" s="3"/>
      <c r="D29" s="3"/>
      <c r="E29" s="4"/>
      <c r="F29" s="4"/>
    </row>
    <row r="30" spans="1:7">
      <c r="A30" s="1"/>
      <c r="B30" s="2"/>
      <c r="C30" s="3"/>
      <c r="D30" s="3"/>
      <c r="E30" s="4"/>
      <c r="F30" s="4"/>
    </row>
    <row r="31" spans="1:7">
      <c r="A31" s="1"/>
      <c r="B31" s="2"/>
      <c r="C31" s="3"/>
      <c r="D31" s="3"/>
      <c r="E31" s="4"/>
      <c r="F31" s="4"/>
    </row>
    <row r="32" spans="1:7">
      <c r="A32" s="1"/>
      <c r="B32" s="2"/>
      <c r="C32" s="3"/>
      <c r="D32" s="3"/>
      <c r="E32" s="4"/>
      <c r="F32" s="4"/>
    </row>
    <row r="33" spans="1:6">
      <c r="A33" s="1"/>
      <c r="B33" s="2"/>
      <c r="D33" s="3"/>
      <c r="E33" s="4"/>
      <c r="F33" s="4"/>
    </row>
    <row r="34" spans="1:6">
      <c r="A34" s="1"/>
      <c r="B34" s="2"/>
      <c r="D34" s="3"/>
      <c r="E34" s="4"/>
      <c r="F34" s="4"/>
    </row>
    <row r="35" spans="1:6">
      <c r="A35" s="1"/>
      <c r="B35" s="2"/>
      <c r="D35" s="3"/>
      <c r="E35" s="4"/>
      <c r="F35" s="4"/>
    </row>
    <row r="36" spans="1:6">
      <c r="A36" s="1"/>
      <c r="B36" s="2"/>
      <c r="D36" s="3"/>
      <c r="E36" s="4"/>
      <c r="F36" s="4"/>
    </row>
    <row r="37" spans="1:6">
      <c r="A37" s="1"/>
      <c r="B37" s="2"/>
      <c r="E37" s="4"/>
      <c r="F37" s="4"/>
    </row>
    <row r="38" spans="1:6">
      <c r="A38" s="1"/>
      <c r="B38" s="2"/>
      <c r="E38" s="4"/>
      <c r="F38" s="4"/>
    </row>
    <row r="39" spans="1:6">
      <c r="A39" s="1"/>
      <c r="B39" s="2"/>
      <c r="E39" s="4"/>
      <c r="F39" s="4"/>
    </row>
    <row r="40" spans="1:6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40"/>
  <sheetViews>
    <sheetView topLeftCell="A4" workbookViewId="0">
      <selection activeCell="F36" sqref="F36"/>
    </sheetView>
  </sheetViews>
  <sheetFormatPr defaultColWidth="11.42578125" defaultRowHeight="1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483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3">
        <v>43314</v>
      </c>
      <c r="B12" s="2">
        <v>1938</v>
      </c>
      <c r="C12" t="s">
        <v>484</v>
      </c>
      <c r="D12" t="s">
        <v>485</v>
      </c>
      <c r="E12" s="4"/>
      <c r="F12" s="14">
        <v>15000</v>
      </c>
      <c r="G12" s="5"/>
    </row>
    <row r="13" spans="1:7">
      <c r="A13" s="13">
        <v>43314</v>
      </c>
      <c r="B13" s="2">
        <v>1939</v>
      </c>
      <c r="C13" t="s">
        <v>133</v>
      </c>
      <c r="D13" t="s">
        <v>486</v>
      </c>
      <c r="E13" s="4"/>
      <c r="F13" s="14">
        <v>114419.81</v>
      </c>
      <c r="G13" s="5"/>
    </row>
    <row r="14" spans="1:7">
      <c r="A14" s="13">
        <v>43315</v>
      </c>
      <c r="B14" s="2">
        <v>1940</v>
      </c>
      <c r="C14" t="s">
        <v>202</v>
      </c>
      <c r="D14" t="s">
        <v>487</v>
      </c>
      <c r="E14" s="4"/>
      <c r="F14" s="14">
        <v>93898</v>
      </c>
      <c r="G14" s="5"/>
    </row>
    <row r="15" spans="1:7">
      <c r="A15" s="13">
        <v>43319</v>
      </c>
      <c r="B15" s="2">
        <v>1941</v>
      </c>
      <c r="C15" t="s">
        <v>488</v>
      </c>
      <c r="D15" t="s">
        <v>489</v>
      </c>
      <c r="E15" s="4"/>
      <c r="F15" s="14">
        <v>5000</v>
      </c>
      <c r="G15" s="5"/>
    </row>
    <row r="16" spans="1:7" ht="14.25" customHeight="1">
      <c r="A16" s="13">
        <v>43319</v>
      </c>
      <c r="B16" s="2">
        <v>1942</v>
      </c>
      <c r="C16" t="s">
        <v>490</v>
      </c>
      <c r="D16" t="s">
        <v>491</v>
      </c>
      <c r="E16" s="4"/>
      <c r="F16" s="14">
        <v>5000</v>
      </c>
      <c r="G16" s="5"/>
    </row>
    <row r="17" spans="1:7">
      <c r="A17" s="13">
        <v>43319</v>
      </c>
      <c r="B17" s="2">
        <v>1943</v>
      </c>
      <c r="C17" t="s">
        <v>492</v>
      </c>
      <c r="D17" t="s">
        <v>493</v>
      </c>
      <c r="E17" s="4"/>
      <c r="F17" s="14">
        <v>5000</v>
      </c>
      <c r="G17" s="5"/>
    </row>
    <row r="18" spans="1:7">
      <c r="A18" s="13">
        <v>43320</v>
      </c>
      <c r="B18" s="2">
        <v>1944</v>
      </c>
      <c r="C18" t="s">
        <v>44</v>
      </c>
      <c r="D18" t="s">
        <v>494</v>
      </c>
      <c r="E18" s="4"/>
      <c r="F18" s="14">
        <v>49778.95</v>
      </c>
      <c r="G18" s="5"/>
    </row>
    <row r="19" spans="1:7">
      <c r="A19" s="13">
        <v>43320</v>
      </c>
      <c r="B19" s="2">
        <v>1945</v>
      </c>
      <c r="C19" t="s">
        <v>495</v>
      </c>
      <c r="D19" t="s">
        <v>496</v>
      </c>
      <c r="E19" s="4"/>
      <c r="F19" s="14">
        <v>1126381.75</v>
      </c>
      <c r="G19" s="5"/>
    </row>
    <row r="20" spans="1:7">
      <c r="A20" s="13">
        <v>43320</v>
      </c>
      <c r="B20" s="2">
        <v>1946</v>
      </c>
      <c r="C20" t="s">
        <v>115</v>
      </c>
      <c r="D20" t="s">
        <v>497</v>
      </c>
      <c r="E20" s="4"/>
      <c r="F20" s="14">
        <v>8000</v>
      </c>
      <c r="G20" s="5"/>
    </row>
    <row r="21" spans="1:7">
      <c r="A21" s="13">
        <v>43326</v>
      </c>
      <c r="B21" s="2">
        <v>1947</v>
      </c>
      <c r="C21" t="s">
        <v>10</v>
      </c>
      <c r="D21" t="s">
        <v>418</v>
      </c>
      <c r="E21" s="4"/>
      <c r="F21" s="14">
        <v>12294.68</v>
      </c>
      <c r="G21" s="5"/>
    </row>
    <row r="22" spans="1:7">
      <c r="A22" s="13">
        <v>43326</v>
      </c>
      <c r="B22" s="2">
        <v>1948</v>
      </c>
      <c r="C22" t="s">
        <v>141</v>
      </c>
      <c r="D22" t="s">
        <v>40</v>
      </c>
      <c r="E22" s="4"/>
      <c r="F22" s="14">
        <v>37950</v>
      </c>
      <c r="G22" s="5"/>
    </row>
    <row r="23" spans="1:7">
      <c r="A23" s="13">
        <v>43334</v>
      </c>
      <c r="B23" s="2">
        <v>1949</v>
      </c>
      <c r="C23" t="s">
        <v>50</v>
      </c>
      <c r="D23" t="s">
        <v>79</v>
      </c>
      <c r="E23" s="4"/>
      <c r="F23" s="14">
        <v>36589.040000000001</v>
      </c>
    </row>
    <row r="24" spans="1:7">
      <c r="A24" s="13">
        <v>43334</v>
      </c>
      <c r="B24" s="2">
        <v>1950</v>
      </c>
      <c r="C24" t="s">
        <v>498</v>
      </c>
      <c r="D24" t="s">
        <v>499</v>
      </c>
      <c r="E24" s="4"/>
      <c r="F24" s="14">
        <v>19900</v>
      </c>
    </row>
    <row r="25" spans="1:7">
      <c r="A25" s="13">
        <v>43335</v>
      </c>
      <c r="B25" s="2">
        <v>1951</v>
      </c>
      <c r="C25" t="s">
        <v>220</v>
      </c>
      <c r="D25" t="s">
        <v>500</v>
      </c>
      <c r="E25" s="4"/>
      <c r="F25" s="14">
        <v>15029</v>
      </c>
    </row>
    <row r="26" spans="1:7">
      <c r="A26" s="13">
        <v>43335</v>
      </c>
      <c r="B26" s="33">
        <v>1952</v>
      </c>
      <c r="C26" t="s">
        <v>36</v>
      </c>
      <c r="D26" t="s">
        <v>136</v>
      </c>
      <c r="E26" s="4"/>
      <c r="F26" s="14">
        <v>0</v>
      </c>
    </row>
    <row r="27" spans="1:7">
      <c r="A27" s="13">
        <v>43342</v>
      </c>
      <c r="B27" s="2">
        <v>1953</v>
      </c>
      <c r="C27" t="s">
        <v>141</v>
      </c>
      <c r="D27" t="s">
        <v>40</v>
      </c>
      <c r="E27" s="4"/>
      <c r="F27" s="14">
        <v>31510</v>
      </c>
    </row>
    <row r="28" spans="1:7">
      <c r="A28" s="13">
        <v>43343</v>
      </c>
      <c r="B28" s="2" t="s">
        <v>401</v>
      </c>
      <c r="C28" t="s">
        <v>146</v>
      </c>
      <c r="D28" t="s">
        <v>459</v>
      </c>
      <c r="E28" s="4"/>
      <c r="F28" s="14">
        <v>631073.76</v>
      </c>
    </row>
    <row r="29" spans="1:7">
      <c r="A29" s="13">
        <v>43343</v>
      </c>
      <c r="B29" s="2" t="s">
        <v>401</v>
      </c>
      <c r="C29" t="s">
        <v>146</v>
      </c>
      <c r="D29" s="3" t="s">
        <v>481</v>
      </c>
      <c r="E29" s="4"/>
      <c r="F29" s="14">
        <v>138265.13</v>
      </c>
    </row>
    <row r="30" spans="1:7">
      <c r="A30" s="13">
        <v>43343</v>
      </c>
      <c r="B30" s="2" t="s">
        <v>401</v>
      </c>
      <c r="C30" t="s">
        <v>146</v>
      </c>
      <c r="D30" s="3" t="s">
        <v>501</v>
      </c>
      <c r="E30" s="4"/>
      <c r="F30" s="15">
        <v>7494.17</v>
      </c>
    </row>
    <row r="31" spans="1:7" ht="15.75" thickBot="1">
      <c r="A31" s="29"/>
      <c r="B31" s="30"/>
      <c r="C31" s="32"/>
      <c r="D31" s="32"/>
      <c r="E31" s="10"/>
      <c r="F31" s="23">
        <f>SUM(F12:F30)</f>
        <v>2352584.29</v>
      </c>
    </row>
    <row r="32" spans="1:7">
      <c r="A32" s="1"/>
      <c r="B32" s="2"/>
      <c r="C32" s="3"/>
      <c r="D32" s="3"/>
      <c r="E32" s="4"/>
      <c r="F32" s="4"/>
    </row>
    <row r="33" spans="1:6">
      <c r="A33" s="1"/>
      <c r="B33" s="2"/>
      <c r="D33" s="3"/>
      <c r="E33" s="4"/>
      <c r="F33" s="4"/>
    </row>
    <row r="34" spans="1:6">
      <c r="A34" s="1"/>
      <c r="B34" s="2"/>
      <c r="D34" s="3"/>
      <c r="E34" s="4"/>
      <c r="F34" s="4"/>
    </row>
    <row r="35" spans="1:6">
      <c r="A35" s="1"/>
      <c r="B35" s="2"/>
      <c r="D35" s="3"/>
      <c r="E35" s="4"/>
      <c r="F35" s="4"/>
    </row>
    <row r="36" spans="1:6">
      <c r="A36" s="1"/>
      <c r="B36" s="2"/>
      <c r="D36" s="3"/>
      <c r="E36" s="4"/>
      <c r="F36" s="4"/>
    </row>
    <row r="37" spans="1:6">
      <c r="A37" s="1"/>
      <c r="B37" s="2"/>
      <c r="E37" s="4"/>
      <c r="F37" s="4"/>
    </row>
    <row r="38" spans="1:6">
      <c r="A38" s="1"/>
      <c r="B38" s="2"/>
      <c r="E38" s="4"/>
      <c r="F38" s="4"/>
    </row>
    <row r="39" spans="1:6">
      <c r="A39" s="1"/>
      <c r="B39" s="2"/>
      <c r="E39" s="4"/>
      <c r="F39" s="4"/>
    </row>
    <row r="40" spans="1:6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G32"/>
  <sheetViews>
    <sheetView workbookViewId="0">
      <selection activeCell="F3" sqref="F3"/>
    </sheetView>
  </sheetViews>
  <sheetFormatPr defaultColWidth="11.42578125" defaultRowHeight="1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502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3">
        <v>43348</v>
      </c>
      <c r="B12" s="2">
        <v>1954</v>
      </c>
      <c r="C12" t="s">
        <v>50</v>
      </c>
      <c r="D12" s="3" t="s">
        <v>79</v>
      </c>
      <c r="E12" s="4"/>
      <c r="F12" s="14">
        <v>43767.37</v>
      </c>
      <c r="G12" s="5"/>
    </row>
    <row r="13" spans="1:7">
      <c r="A13" s="13">
        <v>43354</v>
      </c>
      <c r="B13" s="2">
        <v>1955</v>
      </c>
      <c r="C13" t="s">
        <v>503</v>
      </c>
      <c r="D13" s="3" t="s">
        <v>453</v>
      </c>
      <c r="E13" s="4"/>
      <c r="F13" s="14">
        <v>11684</v>
      </c>
      <c r="G13" s="5"/>
    </row>
    <row r="14" spans="1:7">
      <c r="A14" s="13">
        <v>43356</v>
      </c>
      <c r="B14" s="2">
        <v>1956</v>
      </c>
      <c r="C14" t="s">
        <v>130</v>
      </c>
      <c r="D14" s="3" t="s">
        <v>504</v>
      </c>
      <c r="E14" s="4"/>
      <c r="F14" s="14">
        <v>6460</v>
      </c>
      <c r="G14" s="5"/>
    </row>
    <row r="15" spans="1:7">
      <c r="A15" s="13">
        <v>43356</v>
      </c>
      <c r="B15" s="2">
        <v>1957</v>
      </c>
      <c r="C15" t="s">
        <v>505</v>
      </c>
      <c r="D15" s="3" t="s">
        <v>506</v>
      </c>
      <c r="E15" s="4"/>
      <c r="F15" s="14">
        <v>290350.2</v>
      </c>
      <c r="G15" s="5"/>
    </row>
    <row r="16" spans="1:7" ht="14.25" customHeight="1">
      <c r="A16" s="13">
        <v>43356</v>
      </c>
      <c r="B16" s="2">
        <v>1958</v>
      </c>
      <c r="C16" t="s">
        <v>353</v>
      </c>
      <c r="D16" s="3" t="s">
        <v>507</v>
      </c>
      <c r="E16" s="4"/>
      <c r="F16" s="14">
        <v>1662.71</v>
      </c>
      <c r="G16" s="5"/>
    </row>
    <row r="17" spans="1:7">
      <c r="A17" s="13">
        <v>43356</v>
      </c>
      <c r="B17" s="2">
        <v>1959</v>
      </c>
      <c r="C17" t="s">
        <v>508</v>
      </c>
      <c r="D17" s="3" t="s">
        <v>509</v>
      </c>
      <c r="E17" s="4"/>
      <c r="F17" s="14">
        <v>5000</v>
      </c>
      <c r="G17" s="5"/>
    </row>
    <row r="18" spans="1:7">
      <c r="A18" s="13">
        <v>43356</v>
      </c>
      <c r="B18" s="2">
        <v>1960</v>
      </c>
      <c r="C18" t="s">
        <v>478</v>
      </c>
      <c r="D18" s="3" t="s">
        <v>510</v>
      </c>
      <c r="E18" s="4"/>
      <c r="F18" s="14">
        <v>5000</v>
      </c>
      <c r="G18" s="5"/>
    </row>
    <row r="19" spans="1:7">
      <c r="A19" s="13">
        <v>43356</v>
      </c>
      <c r="B19" s="2">
        <v>1961</v>
      </c>
      <c r="C19" t="s">
        <v>476</v>
      </c>
      <c r="D19" s="3" t="s">
        <v>511</v>
      </c>
      <c r="E19" s="4"/>
      <c r="F19" s="14">
        <v>3472</v>
      </c>
      <c r="G19" s="5"/>
    </row>
    <row r="20" spans="1:7">
      <c r="A20" s="13">
        <v>43356</v>
      </c>
      <c r="B20" s="2">
        <v>1962</v>
      </c>
      <c r="C20" t="s">
        <v>490</v>
      </c>
      <c r="D20" s="3" t="s">
        <v>512</v>
      </c>
      <c r="E20" s="4"/>
      <c r="F20" s="14">
        <v>2387</v>
      </c>
      <c r="G20" s="5"/>
    </row>
    <row r="21" spans="1:7">
      <c r="A21" s="13">
        <v>43370</v>
      </c>
      <c r="B21" s="2">
        <v>1963</v>
      </c>
      <c r="C21" t="s">
        <v>503</v>
      </c>
      <c r="D21" s="3" t="s">
        <v>40</v>
      </c>
      <c r="E21" s="4"/>
      <c r="F21" s="14">
        <v>32585</v>
      </c>
      <c r="G21" s="5"/>
    </row>
    <row r="22" spans="1:7">
      <c r="A22" s="13">
        <v>43371</v>
      </c>
      <c r="B22" s="2" t="s">
        <v>401</v>
      </c>
      <c r="C22" t="s">
        <v>146</v>
      </c>
      <c r="D22" s="3" t="s">
        <v>513</v>
      </c>
      <c r="E22" s="4"/>
      <c r="F22" s="14">
        <v>806.99</v>
      </c>
      <c r="G22" s="5"/>
    </row>
    <row r="23" spans="1:7" ht="15.75" thickBot="1">
      <c r="A23" s="29"/>
      <c r="B23" s="30"/>
      <c r="C23" s="32"/>
      <c r="D23" s="32"/>
      <c r="E23" s="10" t="s">
        <v>514</v>
      </c>
      <c r="F23" s="23">
        <f>SUM(F12:F22)</f>
        <v>403175.27</v>
      </c>
    </row>
    <row r="24" spans="1:7">
      <c r="A24" s="1"/>
      <c r="B24" s="2"/>
      <c r="C24" s="3"/>
      <c r="D24" s="3"/>
      <c r="E24" s="4"/>
      <c r="F24" s="4"/>
    </row>
    <row r="25" spans="1:7">
      <c r="A25" s="1"/>
      <c r="B25" s="2"/>
      <c r="D25" s="3"/>
      <c r="E25" s="4"/>
      <c r="F25" s="4"/>
    </row>
    <row r="26" spans="1:7">
      <c r="A26" s="1"/>
      <c r="B26" s="2"/>
      <c r="D26" s="3"/>
      <c r="E26" s="4"/>
      <c r="F26" s="4"/>
    </row>
    <row r="27" spans="1:7">
      <c r="A27" s="1"/>
      <c r="B27" s="2"/>
      <c r="D27" s="3"/>
      <c r="E27" s="4"/>
      <c r="F27" s="4"/>
    </row>
    <row r="28" spans="1:7">
      <c r="A28" s="1"/>
      <c r="B28" s="2"/>
      <c r="D28" s="3"/>
      <c r="E28" s="4"/>
      <c r="F28" s="4"/>
    </row>
    <row r="29" spans="1:7">
      <c r="A29" s="1"/>
      <c r="B29" s="2"/>
      <c r="E29" s="4"/>
      <c r="F29" s="4"/>
    </row>
    <row r="30" spans="1:7">
      <c r="A30" s="1"/>
      <c r="B30" s="2"/>
      <c r="E30" s="4"/>
      <c r="F30" s="4"/>
    </row>
    <row r="31" spans="1:7">
      <c r="A31" s="1"/>
      <c r="B31" s="2"/>
      <c r="E31" s="4"/>
      <c r="F31" s="4"/>
    </row>
    <row r="32" spans="1:7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G32"/>
  <sheetViews>
    <sheetView workbookViewId="0">
      <selection activeCell="E36" sqref="E36"/>
    </sheetView>
  </sheetViews>
  <sheetFormatPr defaultColWidth="11.42578125" defaultRowHeight="1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515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3">
        <v>43374</v>
      </c>
      <c r="B12" s="2">
        <v>1964</v>
      </c>
      <c r="C12" t="s">
        <v>50</v>
      </c>
      <c r="D12" s="3" t="s">
        <v>368</v>
      </c>
      <c r="E12" s="4"/>
      <c r="F12" s="14">
        <v>41488.25</v>
      </c>
      <c r="G12" s="5"/>
    </row>
    <row r="13" spans="1:7">
      <c r="A13" s="13">
        <v>43375</v>
      </c>
      <c r="B13" s="2">
        <v>1965</v>
      </c>
      <c r="C13" t="s">
        <v>508</v>
      </c>
      <c r="D13" s="3" t="s">
        <v>516</v>
      </c>
      <c r="E13" s="4"/>
      <c r="F13" s="14">
        <v>5000</v>
      </c>
      <c r="G13" s="5"/>
    </row>
    <row r="14" spans="1:7">
      <c r="A14" s="13">
        <v>43375</v>
      </c>
      <c r="B14" s="2">
        <v>1966</v>
      </c>
      <c r="C14" t="s">
        <v>411</v>
      </c>
      <c r="D14" t="s">
        <v>517</v>
      </c>
      <c r="E14" s="4"/>
      <c r="F14" s="14">
        <v>6460</v>
      </c>
      <c r="G14" s="5"/>
    </row>
    <row r="15" spans="1:7">
      <c r="A15" s="13">
        <v>43375</v>
      </c>
      <c r="B15" s="2">
        <v>1967</v>
      </c>
      <c r="C15" t="s">
        <v>109</v>
      </c>
      <c r="D15" t="s">
        <v>518</v>
      </c>
      <c r="E15" s="4"/>
      <c r="F15" s="14">
        <v>6456</v>
      </c>
      <c r="G15" s="5"/>
    </row>
    <row r="16" spans="1:7" ht="14.25" customHeight="1">
      <c r="A16" s="13">
        <v>43375</v>
      </c>
      <c r="B16" s="2">
        <v>1968</v>
      </c>
      <c r="C16" t="s">
        <v>10</v>
      </c>
      <c r="D16" t="s">
        <v>11</v>
      </c>
      <c r="E16" s="4"/>
      <c r="F16" s="14">
        <v>9821.85</v>
      </c>
      <c r="G16" s="5"/>
    </row>
    <row r="17" spans="1:7">
      <c r="A17" s="13">
        <v>43378</v>
      </c>
      <c r="B17" s="2">
        <v>1969</v>
      </c>
      <c r="C17" t="s">
        <v>474</v>
      </c>
      <c r="D17" t="s">
        <v>519</v>
      </c>
      <c r="E17" s="4"/>
      <c r="F17" s="14">
        <v>12750</v>
      </c>
      <c r="G17" s="5"/>
    </row>
    <row r="18" spans="1:7">
      <c r="A18" s="13">
        <v>43384</v>
      </c>
      <c r="B18" s="2">
        <v>1970</v>
      </c>
      <c r="C18" t="s">
        <v>474</v>
      </c>
      <c r="D18" t="s">
        <v>9</v>
      </c>
      <c r="E18" s="4"/>
      <c r="F18" s="14">
        <v>59259</v>
      </c>
      <c r="G18" s="5"/>
    </row>
    <row r="19" spans="1:7">
      <c r="A19" s="13">
        <v>43396</v>
      </c>
      <c r="B19" s="2">
        <v>1971</v>
      </c>
      <c r="C19" t="s">
        <v>50</v>
      </c>
      <c r="D19" t="s">
        <v>79</v>
      </c>
      <c r="E19" s="4"/>
      <c r="F19" s="14">
        <v>41637.480000000003</v>
      </c>
      <c r="G19" s="5"/>
    </row>
    <row r="20" spans="1:7">
      <c r="A20" s="13">
        <v>43396</v>
      </c>
      <c r="B20" s="2">
        <v>1972</v>
      </c>
      <c r="C20" t="s">
        <v>520</v>
      </c>
      <c r="D20" t="s">
        <v>521</v>
      </c>
      <c r="E20" s="4"/>
      <c r="F20" s="14">
        <v>5000</v>
      </c>
      <c r="G20" s="5"/>
    </row>
    <row r="21" spans="1:7">
      <c r="A21" s="13">
        <v>43396</v>
      </c>
      <c r="B21" s="2">
        <v>1973</v>
      </c>
      <c r="C21" t="s">
        <v>522</v>
      </c>
      <c r="D21" t="s">
        <v>523</v>
      </c>
      <c r="E21" s="4"/>
      <c r="F21" s="14">
        <v>2500</v>
      </c>
      <c r="G21" s="5"/>
    </row>
    <row r="22" spans="1:7">
      <c r="A22" s="13">
        <v>43396</v>
      </c>
      <c r="B22" s="2">
        <v>1974</v>
      </c>
      <c r="C22" t="s">
        <v>524</v>
      </c>
      <c r="D22" t="s">
        <v>525</v>
      </c>
      <c r="E22" s="4"/>
      <c r="F22" s="14">
        <v>23750</v>
      </c>
      <c r="G22" s="5"/>
    </row>
    <row r="23" spans="1:7">
      <c r="A23" s="13">
        <v>43396</v>
      </c>
      <c r="B23" s="2">
        <v>1975</v>
      </c>
      <c r="C23" t="s">
        <v>526</v>
      </c>
      <c r="D23" t="s">
        <v>527</v>
      </c>
      <c r="E23" s="4"/>
      <c r="F23" s="14">
        <v>15000</v>
      </c>
    </row>
    <row r="24" spans="1:7">
      <c r="A24" s="13">
        <v>43398</v>
      </c>
      <c r="B24" s="2">
        <v>1976</v>
      </c>
      <c r="C24" t="s">
        <v>17</v>
      </c>
      <c r="D24" t="s">
        <v>528</v>
      </c>
      <c r="E24" s="4"/>
      <c r="F24" s="14">
        <v>211263</v>
      </c>
    </row>
    <row r="25" spans="1:7">
      <c r="A25" s="13">
        <v>43404</v>
      </c>
      <c r="B25" s="2" t="s">
        <v>401</v>
      </c>
      <c r="C25" t="s">
        <v>146</v>
      </c>
      <c r="D25" s="3" t="s">
        <v>481</v>
      </c>
      <c r="E25" s="4"/>
      <c r="F25" s="14">
        <v>39963.82</v>
      </c>
    </row>
    <row r="26" spans="1:7">
      <c r="A26" s="13">
        <v>43404</v>
      </c>
      <c r="B26" s="2" t="s">
        <v>401</v>
      </c>
      <c r="C26" t="s">
        <v>146</v>
      </c>
      <c r="D26" s="3" t="s">
        <v>481</v>
      </c>
      <c r="E26" s="4"/>
      <c r="F26" s="14">
        <v>60480</v>
      </c>
    </row>
    <row r="27" spans="1:7">
      <c r="A27" s="13">
        <v>43404</v>
      </c>
      <c r="B27" s="2" t="s">
        <v>401</v>
      </c>
      <c r="C27" t="s">
        <v>146</v>
      </c>
      <c r="D27" s="3" t="s">
        <v>529</v>
      </c>
      <c r="E27" s="4"/>
      <c r="F27" s="15">
        <v>533.82000000000005</v>
      </c>
    </row>
    <row r="28" spans="1:7" ht="15.75" thickBot="1">
      <c r="A28" s="29"/>
      <c r="B28" s="30"/>
      <c r="C28" s="17"/>
      <c r="D28" s="32"/>
      <c r="E28" s="10"/>
      <c r="F28" s="34">
        <f>SUM(F12:F27)</f>
        <v>541363.22</v>
      </c>
    </row>
    <row r="29" spans="1:7">
      <c r="A29" s="1"/>
      <c r="B29" s="2"/>
      <c r="E29" s="4"/>
      <c r="F29" s="4"/>
    </row>
    <row r="30" spans="1:7">
      <c r="A30" s="1"/>
      <c r="B30" s="2"/>
      <c r="E30" s="4"/>
      <c r="F30" s="4"/>
    </row>
    <row r="31" spans="1:7">
      <c r="A31" s="1"/>
      <c r="B31" s="2"/>
      <c r="E31" s="4"/>
      <c r="F31" s="4"/>
    </row>
    <row r="32" spans="1:7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5"/>
  <sheetViews>
    <sheetView workbookViewId="0">
      <selection sqref="A1:F37"/>
    </sheetView>
  </sheetViews>
  <sheetFormatPr defaultColWidth="11.42578125" defaultRowHeight="1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>
      <c r="A1" s="220" t="s">
        <v>0</v>
      </c>
      <c r="B1" s="220"/>
      <c r="C1" s="220"/>
      <c r="D1" s="220"/>
      <c r="E1" s="220"/>
      <c r="F1" s="220"/>
    </row>
    <row r="2" spans="1:7" ht="16.5" customHeight="1">
      <c r="A2" s="220" t="s">
        <v>1</v>
      </c>
      <c r="B2" s="220"/>
      <c r="C2" s="220"/>
      <c r="D2" s="220"/>
      <c r="E2" s="220"/>
      <c r="F2" s="220"/>
    </row>
    <row r="3" spans="1:7" ht="8.25" customHeight="1"/>
    <row r="4" spans="1:7" ht="18.75">
      <c r="A4" s="222" t="s">
        <v>530</v>
      </c>
      <c r="B4" s="222"/>
      <c r="C4" s="222"/>
      <c r="D4" s="222"/>
      <c r="E4" s="222"/>
      <c r="F4" s="222"/>
    </row>
    <row r="6" spans="1:7">
      <c r="A6" s="1">
        <v>43406</v>
      </c>
      <c r="B6" s="2">
        <v>1977</v>
      </c>
      <c r="C6" t="s">
        <v>141</v>
      </c>
      <c r="D6" s="3" t="s">
        <v>40</v>
      </c>
      <c r="E6" s="4"/>
      <c r="F6" s="4">
        <v>52630</v>
      </c>
    </row>
    <row r="7" spans="1:7">
      <c r="A7" s="1">
        <v>43413</v>
      </c>
      <c r="B7" s="2">
        <v>1978</v>
      </c>
      <c r="C7" t="s">
        <v>531</v>
      </c>
      <c r="D7" s="3" t="s">
        <v>532</v>
      </c>
      <c r="E7" s="4"/>
      <c r="F7" s="4">
        <v>5000</v>
      </c>
      <c r="G7" s="5"/>
    </row>
    <row r="8" spans="1:7">
      <c r="A8" s="1">
        <v>43413</v>
      </c>
      <c r="B8" s="2">
        <v>1979</v>
      </c>
      <c r="C8" t="s">
        <v>533</v>
      </c>
      <c r="D8" s="3" t="s">
        <v>534</v>
      </c>
      <c r="E8" s="4"/>
      <c r="F8" s="4">
        <v>5000</v>
      </c>
      <c r="G8" s="5"/>
    </row>
    <row r="9" spans="1:7">
      <c r="A9" s="1">
        <v>43413</v>
      </c>
      <c r="B9" s="2">
        <v>1980</v>
      </c>
      <c r="C9" t="s">
        <v>535</v>
      </c>
      <c r="D9" s="3" t="s">
        <v>536</v>
      </c>
      <c r="E9" s="4"/>
      <c r="F9" s="4">
        <v>30000</v>
      </c>
      <c r="G9" s="5"/>
    </row>
    <row r="10" spans="1:7">
      <c r="A10" s="1">
        <v>43413</v>
      </c>
      <c r="B10" s="2">
        <v>1981</v>
      </c>
      <c r="C10" t="s">
        <v>17</v>
      </c>
      <c r="D10" s="3" t="s">
        <v>537</v>
      </c>
      <c r="E10" s="4"/>
      <c r="F10" s="4">
        <v>132378.75</v>
      </c>
      <c r="G10" s="5"/>
    </row>
    <row r="11" spans="1:7" ht="14.25" customHeight="1">
      <c r="A11" s="1">
        <v>43413</v>
      </c>
      <c r="B11" s="2">
        <v>1982</v>
      </c>
      <c r="C11" t="s">
        <v>17</v>
      </c>
      <c r="D11" s="3" t="s">
        <v>538</v>
      </c>
      <c r="E11" s="4"/>
      <c r="F11" s="4">
        <v>20982</v>
      </c>
      <c r="G11" s="5"/>
    </row>
    <row r="12" spans="1:7">
      <c r="A12" s="1">
        <v>43416</v>
      </c>
      <c r="B12" s="2">
        <v>1983</v>
      </c>
      <c r="C12" t="s">
        <v>539</v>
      </c>
      <c r="D12" s="3" t="s">
        <v>540</v>
      </c>
      <c r="E12" s="4"/>
      <c r="F12" s="4">
        <v>61541.82</v>
      </c>
      <c r="G12" s="5"/>
    </row>
    <row r="13" spans="1:7">
      <c r="A13" s="1">
        <v>43416</v>
      </c>
      <c r="B13" s="2">
        <v>1984</v>
      </c>
      <c r="C13" t="s">
        <v>541</v>
      </c>
      <c r="D13" s="3" t="s">
        <v>542</v>
      </c>
      <c r="E13" s="4"/>
      <c r="F13" s="4">
        <v>30757.69</v>
      </c>
      <c r="G13" s="5"/>
    </row>
    <row r="14" spans="1:7">
      <c r="A14" s="1">
        <v>43418</v>
      </c>
      <c r="B14" s="2">
        <v>1985</v>
      </c>
      <c r="C14" t="s">
        <v>38</v>
      </c>
      <c r="D14" s="3" t="s">
        <v>543</v>
      </c>
      <c r="E14" s="4"/>
      <c r="F14" s="4">
        <v>3277.5</v>
      </c>
      <c r="G14" s="5"/>
    </row>
    <row r="15" spans="1:7">
      <c r="A15" s="1">
        <v>43418</v>
      </c>
      <c r="B15" s="2">
        <v>1986</v>
      </c>
      <c r="C15" t="s">
        <v>544</v>
      </c>
      <c r="D15" s="3" t="s">
        <v>545</v>
      </c>
      <c r="E15" s="4"/>
      <c r="F15" s="4">
        <v>57746.8</v>
      </c>
      <c r="G15" s="5"/>
    </row>
    <row r="16" spans="1:7">
      <c r="A16" s="1">
        <v>43419</v>
      </c>
      <c r="B16" s="2">
        <v>1987</v>
      </c>
      <c r="C16" t="s">
        <v>129</v>
      </c>
      <c r="D16" s="3" t="s">
        <v>546</v>
      </c>
      <c r="E16" s="4"/>
      <c r="F16" s="4">
        <v>33164.5</v>
      </c>
      <c r="G16" s="5"/>
    </row>
    <row r="17" spans="1:7">
      <c r="A17" s="1">
        <v>43419</v>
      </c>
      <c r="B17" s="2">
        <v>1988</v>
      </c>
      <c r="C17" t="s">
        <v>104</v>
      </c>
      <c r="D17" s="3" t="s">
        <v>547</v>
      </c>
      <c r="E17" s="4"/>
      <c r="F17" s="4">
        <v>30400</v>
      </c>
      <c r="G17" s="5"/>
    </row>
    <row r="18" spans="1:7">
      <c r="A18" s="1">
        <v>43419</v>
      </c>
      <c r="B18" s="2">
        <v>1989</v>
      </c>
      <c r="C18" t="s">
        <v>343</v>
      </c>
      <c r="D18" s="3" t="s">
        <v>548</v>
      </c>
      <c r="E18" s="4"/>
      <c r="F18" s="4">
        <v>30962</v>
      </c>
    </row>
    <row r="19" spans="1:7">
      <c r="A19" s="1">
        <v>43432</v>
      </c>
      <c r="B19" s="2">
        <v>1990</v>
      </c>
      <c r="C19" t="s">
        <v>17</v>
      </c>
      <c r="D19" s="3" t="s">
        <v>549</v>
      </c>
      <c r="E19" s="4"/>
      <c r="F19" s="4">
        <v>43173</v>
      </c>
    </row>
    <row r="20" spans="1:7">
      <c r="A20" s="1">
        <v>43432</v>
      </c>
      <c r="B20" s="2">
        <v>1991</v>
      </c>
      <c r="C20" t="s">
        <v>356</v>
      </c>
      <c r="D20" s="3" t="s">
        <v>525</v>
      </c>
      <c r="E20" s="4"/>
      <c r="F20" s="4">
        <v>49768.78</v>
      </c>
    </row>
    <row r="21" spans="1:7">
      <c r="A21" s="1">
        <v>43432</v>
      </c>
      <c r="B21" s="2">
        <v>1992</v>
      </c>
      <c r="C21" t="s">
        <v>550</v>
      </c>
      <c r="D21" s="3" t="s">
        <v>551</v>
      </c>
      <c r="E21" s="4"/>
      <c r="F21" s="4">
        <v>5000</v>
      </c>
    </row>
    <row r="22" spans="1:7">
      <c r="A22" s="1">
        <v>43432</v>
      </c>
      <c r="B22" s="2">
        <v>1993</v>
      </c>
      <c r="C22" t="s">
        <v>520</v>
      </c>
      <c r="D22" s="3" t="s">
        <v>551</v>
      </c>
      <c r="E22" s="4"/>
      <c r="F22" s="4">
        <v>5000</v>
      </c>
    </row>
    <row r="23" spans="1:7">
      <c r="A23" s="1">
        <v>43432</v>
      </c>
      <c r="B23" s="2">
        <v>1994</v>
      </c>
      <c r="C23" t="s">
        <v>552</v>
      </c>
      <c r="D23" s="3" t="s">
        <v>551</v>
      </c>
      <c r="E23" s="4"/>
      <c r="F23" s="4">
        <v>5000</v>
      </c>
    </row>
    <row r="24" spans="1:7">
      <c r="A24" s="1">
        <v>43432</v>
      </c>
      <c r="B24" s="2">
        <v>1995</v>
      </c>
      <c r="C24" t="s">
        <v>553</v>
      </c>
      <c r="D24" s="3" t="s">
        <v>551</v>
      </c>
      <c r="E24" s="4"/>
      <c r="F24" s="4">
        <v>5000</v>
      </c>
    </row>
    <row r="25" spans="1:7">
      <c r="A25" s="1">
        <v>43432</v>
      </c>
      <c r="B25" s="2">
        <v>1996</v>
      </c>
      <c r="C25" t="s">
        <v>141</v>
      </c>
      <c r="D25" s="3" t="s">
        <v>40</v>
      </c>
      <c r="E25" s="4"/>
      <c r="F25" s="4">
        <v>44390</v>
      </c>
    </row>
    <row r="26" spans="1:7">
      <c r="A26" s="1">
        <v>43434</v>
      </c>
      <c r="B26" s="2">
        <v>1997</v>
      </c>
      <c r="C26" t="s">
        <v>161</v>
      </c>
      <c r="D26" t="s">
        <v>554</v>
      </c>
      <c r="E26" s="4"/>
      <c r="F26" s="4">
        <v>81686.3</v>
      </c>
    </row>
    <row r="27" spans="1:7">
      <c r="A27" s="1">
        <v>43434</v>
      </c>
      <c r="B27" s="2" t="s">
        <v>401</v>
      </c>
      <c r="C27" t="s">
        <v>146</v>
      </c>
      <c r="D27" s="3" t="s">
        <v>481</v>
      </c>
      <c r="E27" s="4"/>
      <c r="F27" s="4">
        <v>1899.88</v>
      </c>
    </row>
    <row r="28" spans="1:7">
      <c r="A28" s="1">
        <v>43434</v>
      </c>
      <c r="B28" s="2" t="s">
        <v>401</v>
      </c>
      <c r="C28" t="s">
        <v>146</v>
      </c>
      <c r="D28" s="3" t="s">
        <v>555</v>
      </c>
      <c r="E28" s="4"/>
      <c r="F28" s="6">
        <v>1566.66</v>
      </c>
    </row>
    <row r="29" spans="1:7" ht="15.75" thickBot="1">
      <c r="E29" t="s">
        <v>514</v>
      </c>
      <c r="F29" s="24">
        <f>SUM(F6:F28)</f>
        <v>736325.68000000017</v>
      </c>
    </row>
    <row r="30" spans="1:7" ht="54" customHeight="1">
      <c r="C30" s="35"/>
      <c r="E30" s="35"/>
    </row>
    <row r="31" spans="1:7">
      <c r="C31" s="27" t="s">
        <v>556</v>
      </c>
      <c r="E31" s="27" t="s">
        <v>557</v>
      </c>
    </row>
    <row r="33" spans="3:5" ht="9" customHeight="1"/>
    <row r="35" spans="3:5">
      <c r="C35" s="224" t="s">
        <v>558</v>
      </c>
      <c r="D35" s="224"/>
      <c r="E35" s="224"/>
    </row>
  </sheetData>
  <mergeCells count="4">
    <mergeCell ref="A1:F1"/>
    <mergeCell ref="A2:F2"/>
    <mergeCell ref="A4:F4"/>
    <mergeCell ref="C35:E3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workbookViewId="0">
      <selection activeCell="D23" sqref="D23"/>
    </sheetView>
  </sheetViews>
  <sheetFormatPr defaultColWidth="11.42578125" defaultRowHeight="1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43</v>
      </c>
      <c r="B5" s="222"/>
      <c r="C5" s="222"/>
      <c r="D5" s="222"/>
      <c r="E5" s="222"/>
      <c r="F5" s="222"/>
    </row>
    <row r="8" spans="1:7" ht="15.75">
      <c r="A8" s="8" t="s">
        <v>3</v>
      </c>
      <c r="B8" s="9" t="s">
        <v>4</v>
      </c>
      <c r="C8" s="8" t="s">
        <v>5</v>
      </c>
      <c r="D8" s="221" t="s">
        <v>6</v>
      </c>
      <c r="E8" s="221"/>
      <c r="F8" s="8" t="s">
        <v>7</v>
      </c>
    </row>
    <row r="9" spans="1:7">
      <c r="A9" s="1">
        <v>42858</v>
      </c>
      <c r="B9" s="2">
        <v>1599</v>
      </c>
      <c r="C9" s="3" t="s">
        <v>44</v>
      </c>
      <c r="D9" s="3" t="s">
        <v>45</v>
      </c>
      <c r="E9" s="4"/>
      <c r="F9" s="4">
        <v>12500</v>
      </c>
      <c r="G9" s="5"/>
    </row>
    <row r="10" spans="1:7">
      <c r="A10" s="1">
        <v>42858</v>
      </c>
      <c r="B10" s="2">
        <v>1600</v>
      </c>
      <c r="C10" s="3" t="s">
        <v>46</v>
      </c>
      <c r="D10" s="3" t="s">
        <v>47</v>
      </c>
      <c r="E10" s="4"/>
      <c r="F10" s="4">
        <v>15000</v>
      </c>
      <c r="G10" s="5"/>
    </row>
    <row r="11" spans="1:7">
      <c r="A11" s="1">
        <v>42860</v>
      </c>
      <c r="B11" s="2">
        <v>1601</v>
      </c>
      <c r="C11" s="3" t="s">
        <v>48</v>
      </c>
      <c r="D11" s="3" t="s">
        <v>49</v>
      </c>
      <c r="E11" s="4"/>
      <c r="F11" s="4">
        <v>6333.77</v>
      </c>
      <c r="G11" s="5"/>
    </row>
    <row r="12" spans="1:7">
      <c r="A12" s="1">
        <v>42860</v>
      </c>
      <c r="B12" s="2">
        <v>1602</v>
      </c>
      <c r="C12" s="3" t="s">
        <v>50</v>
      </c>
      <c r="D12" s="3" t="s">
        <v>51</v>
      </c>
      <c r="E12" s="4"/>
      <c r="F12" s="4">
        <v>38626.239999999998</v>
      </c>
      <c r="G12" s="5"/>
    </row>
    <row r="13" spans="1:7">
      <c r="A13" s="1">
        <v>42866</v>
      </c>
      <c r="B13" s="2">
        <v>1603</v>
      </c>
      <c r="C13" s="3" t="s">
        <v>52</v>
      </c>
      <c r="D13" s="3" t="s">
        <v>53</v>
      </c>
      <c r="E13" s="4"/>
      <c r="F13" s="4">
        <v>10359.27</v>
      </c>
      <c r="G13" s="5"/>
    </row>
    <row r="14" spans="1:7">
      <c r="A14" s="1">
        <v>42866</v>
      </c>
      <c r="B14" s="2">
        <v>1604</v>
      </c>
      <c r="C14" s="3" t="s">
        <v>54</v>
      </c>
      <c r="D14" s="3" t="s">
        <v>55</v>
      </c>
      <c r="E14" s="4"/>
      <c r="F14" s="4">
        <v>12001.25</v>
      </c>
      <c r="G14" s="5"/>
    </row>
    <row r="15" spans="1:7">
      <c r="A15" s="1">
        <v>42873</v>
      </c>
      <c r="B15" s="2">
        <v>1605</v>
      </c>
      <c r="C15" s="3" t="s">
        <v>50</v>
      </c>
      <c r="D15" s="3" t="s">
        <v>51</v>
      </c>
      <c r="E15" s="4"/>
      <c r="F15" s="4">
        <v>42807.8</v>
      </c>
      <c r="G15" s="5"/>
    </row>
    <row r="16" spans="1:7">
      <c r="A16" s="1">
        <v>42874</v>
      </c>
      <c r="B16" s="2">
        <v>1606</v>
      </c>
      <c r="C16" s="3" t="s">
        <v>56</v>
      </c>
      <c r="D16" s="3" t="s">
        <v>57</v>
      </c>
      <c r="E16" s="4"/>
      <c r="F16" s="4">
        <v>36000</v>
      </c>
      <c r="G16" s="5"/>
    </row>
    <row r="17" spans="1:7">
      <c r="A17" s="1">
        <v>42879</v>
      </c>
      <c r="B17" s="2">
        <v>1607</v>
      </c>
      <c r="C17" s="3" t="s">
        <v>15</v>
      </c>
      <c r="D17" s="3" t="s">
        <v>58</v>
      </c>
      <c r="E17" s="4"/>
      <c r="F17" s="4">
        <v>10000</v>
      </c>
      <c r="G17" s="5"/>
    </row>
    <row r="18" spans="1:7">
      <c r="A18" s="1">
        <v>42881</v>
      </c>
      <c r="B18" s="2">
        <v>1608</v>
      </c>
      <c r="C18" s="3" t="s">
        <v>8</v>
      </c>
      <c r="D18" s="3" t="s">
        <v>40</v>
      </c>
      <c r="E18" s="4"/>
      <c r="F18" s="4">
        <v>30940</v>
      </c>
      <c r="G18" s="5"/>
    </row>
    <row r="19" spans="1:7" ht="15.75" thickBot="1">
      <c r="A19" s="1">
        <v>42885</v>
      </c>
      <c r="B19" s="2">
        <v>1609</v>
      </c>
      <c r="C19" s="3" t="s">
        <v>59</v>
      </c>
      <c r="D19" s="3" t="s">
        <v>60</v>
      </c>
      <c r="E19" s="4"/>
      <c r="F19" s="10">
        <v>5712.15</v>
      </c>
      <c r="G19" s="5"/>
    </row>
    <row r="20" spans="1:7" ht="15.75" thickBot="1">
      <c r="A20" s="1"/>
      <c r="B20" s="2"/>
      <c r="E20" s="4"/>
      <c r="F20" s="11">
        <f>SUM(F9:F19)</f>
        <v>220280.48</v>
      </c>
      <c r="G20" s="5"/>
    </row>
    <row r="21" spans="1:7" ht="15.75" thickTop="1">
      <c r="A21" s="1"/>
      <c r="B21" s="2"/>
      <c r="C21" s="3"/>
      <c r="D21" s="3"/>
      <c r="E21" s="4"/>
      <c r="F21" s="4"/>
      <c r="G21" s="5"/>
    </row>
    <row r="22" spans="1:7">
      <c r="A22" s="1"/>
      <c r="B22" s="2"/>
      <c r="C22" s="3"/>
      <c r="D22" s="3"/>
      <c r="E22" s="4"/>
      <c r="F22" s="4"/>
      <c r="G22" s="5"/>
    </row>
    <row r="23" spans="1:7">
      <c r="A23" s="1"/>
      <c r="B23" s="2"/>
      <c r="C23" s="3"/>
      <c r="D23" s="3"/>
      <c r="E23" s="4"/>
      <c r="F23" s="4"/>
      <c r="G23" s="5"/>
    </row>
    <row r="24" spans="1:7">
      <c r="A24" s="1"/>
      <c r="B24" s="2"/>
      <c r="C24" s="3"/>
      <c r="D24" s="3"/>
      <c r="E24" s="4"/>
      <c r="F24" s="4"/>
      <c r="G24" s="5"/>
    </row>
    <row r="25" spans="1:7">
      <c r="A25" s="1"/>
      <c r="B25" s="2"/>
      <c r="C25" s="3"/>
      <c r="D25" s="3"/>
      <c r="E25" s="4"/>
      <c r="F25" s="4"/>
      <c r="G25" s="5"/>
    </row>
    <row r="26" spans="1:7">
      <c r="A26" s="1"/>
      <c r="B26" s="2"/>
      <c r="C26" s="3"/>
      <c r="D26" s="3"/>
      <c r="E26" s="4"/>
      <c r="F26" s="4"/>
      <c r="G26" s="5"/>
    </row>
    <row r="27" spans="1:7">
      <c r="F27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5"/>
  <sheetViews>
    <sheetView zoomScaleNormal="100" workbookViewId="0">
      <selection activeCell="A53" sqref="A53"/>
    </sheetView>
  </sheetViews>
  <sheetFormatPr defaultColWidth="11.42578125" defaultRowHeight="1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>
      <c r="A1" s="225" t="s">
        <v>0</v>
      </c>
      <c r="B1" s="226"/>
      <c r="C1" s="226"/>
      <c r="D1" s="226"/>
      <c r="E1" s="226"/>
      <c r="F1" s="227"/>
    </row>
    <row r="2" spans="1:7" ht="16.5" customHeight="1">
      <c r="A2" s="228" t="s">
        <v>1</v>
      </c>
      <c r="B2" s="220"/>
      <c r="C2" s="220"/>
      <c r="D2" s="220"/>
      <c r="E2" s="220"/>
      <c r="F2" s="229"/>
    </row>
    <row r="3" spans="1:7" ht="16.5" customHeight="1">
      <c r="A3" s="36"/>
      <c r="F3" s="37"/>
    </row>
    <row r="4" spans="1:7" ht="18.75">
      <c r="A4" s="230" t="s">
        <v>559</v>
      </c>
      <c r="B4" s="222"/>
      <c r="C4" s="222"/>
      <c r="D4" s="222"/>
      <c r="E4" s="222"/>
      <c r="F4" s="231"/>
    </row>
    <row r="5" spans="1:7" ht="20.25" customHeight="1">
      <c r="A5" s="36"/>
      <c r="F5" s="37"/>
    </row>
    <row r="6" spans="1:7">
      <c r="A6" s="13">
        <v>43446</v>
      </c>
      <c r="B6" s="2">
        <v>1998</v>
      </c>
      <c r="C6" t="s">
        <v>474</v>
      </c>
      <c r="D6" s="3" t="s">
        <v>560</v>
      </c>
      <c r="E6" s="4"/>
      <c r="F6" s="14">
        <v>32800</v>
      </c>
    </row>
    <row r="7" spans="1:7">
      <c r="A7" s="13">
        <v>43446</v>
      </c>
      <c r="B7" s="2">
        <v>1999</v>
      </c>
      <c r="C7" t="s">
        <v>561</v>
      </c>
      <c r="D7" t="s">
        <v>562</v>
      </c>
      <c r="E7" s="4"/>
      <c r="F7" s="14">
        <v>5000</v>
      </c>
      <c r="G7" s="5"/>
    </row>
    <row r="8" spans="1:7">
      <c r="A8" s="13">
        <v>43446</v>
      </c>
      <c r="B8" s="2">
        <v>2000</v>
      </c>
      <c r="C8" t="s">
        <v>36</v>
      </c>
      <c r="D8" s="3" t="s">
        <v>136</v>
      </c>
      <c r="E8" s="4"/>
      <c r="F8" s="14">
        <v>0</v>
      </c>
      <c r="G8" s="5"/>
    </row>
    <row r="9" spans="1:7">
      <c r="A9" s="13">
        <v>43446</v>
      </c>
      <c r="B9" s="2">
        <v>2001</v>
      </c>
      <c r="C9" t="s">
        <v>541</v>
      </c>
      <c r="D9" s="3" t="s">
        <v>563</v>
      </c>
      <c r="E9" s="4"/>
      <c r="F9" s="14">
        <v>41791.11</v>
      </c>
      <c r="G9" s="5"/>
    </row>
    <row r="10" spans="1:7">
      <c r="A10" s="13">
        <v>43446</v>
      </c>
      <c r="B10" s="2">
        <v>2002</v>
      </c>
      <c r="C10" t="s">
        <v>451</v>
      </c>
      <c r="D10" s="3" t="s">
        <v>564</v>
      </c>
      <c r="E10" s="4"/>
      <c r="F10" s="14">
        <v>15831.04</v>
      </c>
      <c r="G10" s="5"/>
    </row>
    <row r="11" spans="1:7" ht="14.25" customHeight="1">
      <c r="A11" s="13">
        <v>43446</v>
      </c>
      <c r="B11" s="2">
        <v>2003</v>
      </c>
      <c r="C11" t="s">
        <v>565</v>
      </c>
      <c r="D11" s="3" t="s">
        <v>566</v>
      </c>
      <c r="E11" s="4"/>
      <c r="F11" s="14">
        <v>355038.75</v>
      </c>
      <c r="G11" s="5"/>
    </row>
    <row r="12" spans="1:7">
      <c r="A12" s="13">
        <v>43448</v>
      </c>
      <c r="B12" s="2">
        <v>2004</v>
      </c>
      <c r="C12" t="s">
        <v>81</v>
      </c>
      <c r="D12" s="3" t="s">
        <v>567</v>
      </c>
      <c r="E12" s="4"/>
      <c r="F12" s="14">
        <v>52545</v>
      </c>
      <c r="G12" s="5"/>
    </row>
    <row r="13" spans="1:7">
      <c r="A13" s="13">
        <v>43448</v>
      </c>
      <c r="B13" s="2">
        <v>2005</v>
      </c>
      <c r="C13" t="s">
        <v>161</v>
      </c>
      <c r="D13" s="3" t="s">
        <v>568</v>
      </c>
      <c r="E13" s="4"/>
      <c r="F13" s="14">
        <v>53472.46</v>
      </c>
      <c r="G13" s="5"/>
    </row>
    <row r="14" spans="1:7">
      <c r="A14" s="13">
        <v>43448</v>
      </c>
      <c r="B14" s="2">
        <v>2006</v>
      </c>
      <c r="C14" t="s">
        <v>17</v>
      </c>
      <c r="D14" s="3" t="s">
        <v>569</v>
      </c>
      <c r="E14" s="4"/>
      <c r="F14" s="14">
        <v>26089.56</v>
      </c>
      <c r="G14" s="5"/>
    </row>
    <row r="15" spans="1:7">
      <c r="A15" s="13">
        <v>43451</v>
      </c>
      <c r="B15" s="2">
        <v>2007</v>
      </c>
      <c r="C15" t="s">
        <v>474</v>
      </c>
      <c r="D15" s="3" t="s">
        <v>9</v>
      </c>
      <c r="E15" s="4"/>
      <c r="F15" s="14">
        <v>56315</v>
      </c>
      <c r="G15" s="5"/>
    </row>
    <row r="16" spans="1:7">
      <c r="A16" s="13">
        <v>43451</v>
      </c>
      <c r="B16" s="2">
        <v>2008</v>
      </c>
      <c r="C16" t="s">
        <v>36</v>
      </c>
      <c r="D16" s="3" t="s">
        <v>136</v>
      </c>
      <c r="E16" s="4"/>
      <c r="F16" s="14">
        <v>0</v>
      </c>
      <c r="G16" s="5"/>
    </row>
    <row r="17" spans="1:7">
      <c r="A17" s="13">
        <v>43452</v>
      </c>
      <c r="B17" s="2">
        <v>2009</v>
      </c>
      <c r="C17" t="s">
        <v>541</v>
      </c>
      <c r="D17" s="3" t="s">
        <v>570</v>
      </c>
      <c r="E17" s="4"/>
      <c r="F17" s="14">
        <v>19089</v>
      </c>
      <c r="G17" s="5"/>
    </row>
    <row r="18" spans="1:7">
      <c r="A18" s="13">
        <v>43452</v>
      </c>
      <c r="B18" s="2">
        <v>2010</v>
      </c>
      <c r="C18" t="s">
        <v>571</v>
      </c>
      <c r="D18" s="3" t="s">
        <v>572</v>
      </c>
      <c r="E18" s="4"/>
      <c r="F18" s="14">
        <v>21663.279999999999</v>
      </c>
    </row>
    <row r="19" spans="1:7">
      <c r="A19" s="13">
        <v>43452</v>
      </c>
      <c r="B19" s="2">
        <v>2011</v>
      </c>
      <c r="C19" t="s">
        <v>571</v>
      </c>
      <c r="D19" s="3" t="s">
        <v>573</v>
      </c>
      <c r="E19" s="4"/>
      <c r="F19" s="14">
        <v>8000</v>
      </c>
    </row>
    <row r="20" spans="1:7">
      <c r="A20" s="13">
        <v>43452</v>
      </c>
      <c r="B20" s="2">
        <v>2012</v>
      </c>
      <c r="C20" t="s">
        <v>133</v>
      </c>
      <c r="D20" s="3" t="s">
        <v>574</v>
      </c>
      <c r="E20" s="4"/>
      <c r="F20" s="14">
        <v>113698.06</v>
      </c>
    </row>
    <row r="21" spans="1:7">
      <c r="A21" s="13">
        <v>43452</v>
      </c>
      <c r="B21" s="2">
        <v>2013</v>
      </c>
      <c r="C21" t="s">
        <v>17</v>
      </c>
      <c r="D21" s="3" t="s">
        <v>575</v>
      </c>
      <c r="E21" s="4"/>
      <c r="F21" s="14">
        <v>116650.97</v>
      </c>
    </row>
    <row r="22" spans="1:7">
      <c r="A22" s="13">
        <v>43452</v>
      </c>
      <c r="B22" s="2">
        <v>2014</v>
      </c>
      <c r="C22" t="s">
        <v>17</v>
      </c>
      <c r="D22" s="3" t="s">
        <v>576</v>
      </c>
      <c r="E22" s="4"/>
      <c r="F22" s="14">
        <v>711159.88</v>
      </c>
    </row>
    <row r="23" spans="1:7">
      <c r="A23" s="13">
        <v>43452</v>
      </c>
      <c r="B23" s="2">
        <v>2015</v>
      </c>
      <c r="C23" t="s">
        <v>444</v>
      </c>
      <c r="D23" s="3" t="s">
        <v>577</v>
      </c>
      <c r="E23" s="4"/>
      <c r="F23" s="14">
        <v>74100</v>
      </c>
    </row>
    <row r="24" spans="1:7">
      <c r="A24" s="13">
        <v>43453</v>
      </c>
      <c r="B24" s="2">
        <v>2016</v>
      </c>
      <c r="C24" t="s">
        <v>129</v>
      </c>
      <c r="D24" s="3" t="s">
        <v>578</v>
      </c>
      <c r="E24" s="4"/>
      <c r="F24" s="14">
        <v>38627</v>
      </c>
    </row>
    <row r="25" spans="1:7">
      <c r="A25" s="13">
        <v>43453</v>
      </c>
      <c r="B25" s="2">
        <v>2017</v>
      </c>
      <c r="C25" t="s">
        <v>579</v>
      </c>
      <c r="D25" s="3" t="s">
        <v>580</v>
      </c>
      <c r="E25" s="4"/>
      <c r="F25" s="14">
        <v>34862.400000000001</v>
      </c>
    </row>
    <row r="26" spans="1:7">
      <c r="A26" s="13">
        <v>43453</v>
      </c>
      <c r="B26" s="2">
        <v>2018</v>
      </c>
      <c r="C26" t="s">
        <v>581</v>
      </c>
      <c r="D26" s="3" t="s">
        <v>582</v>
      </c>
      <c r="E26" s="4"/>
      <c r="F26" s="14">
        <v>18051.25</v>
      </c>
    </row>
    <row r="27" spans="1:7">
      <c r="A27" s="13">
        <v>43453</v>
      </c>
      <c r="B27" s="2">
        <v>2019</v>
      </c>
      <c r="C27" t="s">
        <v>583</v>
      </c>
      <c r="D27" s="3" t="s">
        <v>584</v>
      </c>
      <c r="E27" s="4"/>
      <c r="F27" s="14">
        <v>28500</v>
      </c>
    </row>
    <row r="28" spans="1:7">
      <c r="A28" s="13">
        <v>43453</v>
      </c>
      <c r="B28" s="2">
        <v>2020</v>
      </c>
      <c r="C28" t="s">
        <v>180</v>
      </c>
      <c r="D28" s="3" t="s">
        <v>585</v>
      </c>
      <c r="E28" s="4"/>
      <c r="F28" s="14">
        <v>20807.82</v>
      </c>
    </row>
    <row r="29" spans="1:7">
      <c r="A29" s="13">
        <v>43455</v>
      </c>
      <c r="B29" s="2">
        <v>2021</v>
      </c>
      <c r="C29" t="s">
        <v>586</v>
      </c>
      <c r="D29" s="3" t="s">
        <v>587</v>
      </c>
      <c r="E29" s="4"/>
      <c r="F29" s="14">
        <v>86665.25</v>
      </c>
    </row>
    <row r="30" spans="1:7" ht="15" customHeight="1">
      <c r="A30" s="13">
        <v>43455</v>
      </c>
      <c r="B30" s="2">
        <v>2022</v>
      </c>
      <c r="C30" t="s">
        <v>117</v>
      </c>
      <c r="D30" t="s">
        <v>588</v>
      </c>
      <c r="E30" s="4"/>
      <c r="F30" s="14">
        <v>18363.5</v>
      </c>
    </row>
    <row r="31" spans="1:7">
      <c r="A31" s="13">
        <v>43455</v>
      </c>
      <c r="B31" s="2">
        <v>2023</v>
      </c>
      <c r="C31" t="s">
        <v>390</v>
      </c>
      <c r="D31" t="s">
        <v>589</v>
      </c>
      <c r="E31" s="4"/>
      <c r="F31" s="14">
        <v>43040</v>
      </c>
    </row>
    <row r="32" spans="1:7">
      <c r="A32" s="13">
        <v>43455</v>
      </c>
      <c r="B32" s="2">
        <v>2024</v>
      </c>
      <c r="C32" t="s">
        <v>104</v>
      </c>
      <c r="D32" t="s">
        <v>590</v>
      </c>
      <c r="E32" s="4"/>
      <c r="F32" s="14">
        <v>44365</v>
      </c>
    </row>
    <row r="33" spans="1:6" ht="13.5" customHeight="1">
      <c r="A33" s="13">
        <v>43455</v>
      </c>
      <c r="B33" s="2">
        <v>2025</v>
      </c>
      <c r="C33" t="s">
        <v>107</v>
      </c>
      <c r="D33" t="s">
        <v>591</v>
      </c>
      <c r="E33" s="4"/>
      <c r="F33" s="14">
        <v>20000</v>
      </c>
    </row>
    <row r="34" spans="1:6">
      <c r="A34" s="13">
        <v>43455</v>
      </c>
      <c r="B34" s="2">
        <v>2026</v>
      </c>
      <c r="C34" t="s">
        <v>592</v>
      </c>
      <c r="D34" t="s">
        <v>593</v>
      </c>
      <c r="E34" s="4"/>
      <c r="F34" s="14">
        <v>3607</v>
      </c>
    </row>
    <row r="35" spans="1:6">
      <c r="A35" s="13">
        <v>43455</v>
      </c>
      <c r="B35" s="2">
        <v>2027</v>
      </c>
      <c r="C35" t="s">
        <v>533</v>
      </c>
      <c r="D35" t="s">
        <v>594</v>
      </c>
      <c r="E35" s="4"/>
      <c r="F35" s="14">
        <v>5397</v>
      </c>
    </row>
    <row r="36" spans="1:6">
      <c r="A36" s="13">
        <v>43455</v>
      </c>
      <c r="B36" s="2">
        <v>2028</v>
      </c>
      <c r="C36" t="s">
        <v>561</v>
      </c>
      <c r="D36" t="s">
        <v>595</v>
      </c>
      <c r="E36" s="4"/>
      <c r="F36" s="14">
        <v>3690</v>
      </c>
    </row>
    <row r="37" spans="1:6">
      <c r="A37" s="13">
        <v>43455</v>
      </c>
      <c r="B37" s="2">
        <v>2029</v>
      </c>
      <c r="C37" t="s">
        <v>552</v>
      </c>
      <c r="D37" t="s">
        <v>596</v>
      </c>
      <c r="E37" s="4"/>
      <c r="F37" s="14">
        <v>5369</v>
      </c>
    </row>
    <row r="38" spans="1:6">
      <c r="A38" s="13">
        <v>43455</v>
      </c>
      <c r="B38" s="2">
        <v>2030</v>
      </c>
      <c r="C38" t="s">
        <v>553</v>
      </c>
      <c r="D38" t="s">
        <v>597</v>
      </c>
      <c r="E38" s="4"/>
      <c r="F38" s="14">
        <v>4857</v>
      </c>
    </row>
    <row r="39" spans="1:6">
      <c r="A39" s="13">
        <v>43455</v>
      </c>
      <c r="B39" s="2">
        <v>2031</v>
      </c>
      <c r="C39" t="s">
        <v>531</v>
      </c>
      <c r="D39" t="s">
        <v>598</v>
      </c>
      <c r="E39" s="4"/>
      <c r="F39" s="14">
        <v>5321</v>
      </c>
    </row>
    <row r="40" spans="1:6">
      <c r="A40" s="13">
        <v>43455</v>
      </c>
      <c r="B40" s="2">
        <v>2032</v>
      </c>
      <c r="C40" t="s">
        <v>599</v>
      </c>
      <c r="D40" t="s">
        <v>600</v>
      </c>
      <c r="E40" s="4"/>
      <c r="F40" s="14">
        <v>267420.15000000002</v>
      </c>
    </row>
    <row r="41" spans="1:6">
      <c r="A41" s="13">
        <v>43460</v>
      </c>
      <c r="B41" s="2">
        <v>2033</v>
      </c>
      <c r="C41" t="s">
        <v>17</v>
      </c>
      <c r="D41" t="s">
        <v>601</v>
      </c>
      <c r="E41" s="4"/>
      <c r="F41" s="14">
        <v>7011</v>
      </c>
    </row>
    <row r="42" spans="1:6">
      <c r="A42" s="13">
        <v>43460</v>
      </c>
      <c r="B42" s="2">
        <v>2034</v>
      </c>
      <c r="C42" t="s">
        <v>315</v>
      </c>
      <c r="D42" t="s">
        <v>602</v>
      </c>
      <c r="E42" s="4"/>
      <c r="F42" s="14">
        <v>8640</v>
      </c>
    </row>
    <row r="43" spans="1:6">
      <c r="A43" s="13">
        <v>43462</v>
      </c>
      <c r="B43" s="2">
        <v>2035</v>
      </c>
      <c r="C43" t="s">
        <v>603</v>
      </c>
      <c r="D43" t="s">
        <v>604</v>
      </c>
      <c r="E43" s="4"/>
      <c r="F43" s="14">
        <v>5119</v>
      </c>
    </row>
    <row r="44" spans="1:6">
      <c r="A44" s="13">
        <v>43462</v>
      </c>
      <c r="B44" s="2" t="s">
        <v>401</v>
      </c>
      <c r="C44" t="s">
        <v>146</v>
      </c>
      <c r="D44" t="s">
        <v>481</v>
      </c>
      <c r="E44" s="4"/>
      <c r="F44" s="14">
        <v>79798.28</v>
      </c>
    </row>
    <row r="45" spans="1:6">
      <c r="A45" s="13">
        <v>43462</v>
      </c>
      <c r="B45" s="2" t="s">
        <v>401</v>
      </c>
      <c r="C45" t="s">
        <v>146</v>
      </c>
      <c r="D45" t="s">
        <v>605</v>
      </c>
      <c r="E45" s="4"/>
      <c r="F45" s="14">
        <v>196373.8</v>
      </c>
    </row>
    <row r="46" spans="1:6">
      <c r="A46" s="13">
        <v>43462</v>
      </c>
      <c r="B46" s="2" t="s">
        <v>401</v>
      </c>
      <c r="C46" t="s">
        <v>146</v>
      </c>
      <c r="D46" t="s">
        <v>606</v>
      </c>
      <c r="E46" s="4"/>
      <c r="F46" s="14">
        <v>741603.2</v>
      </c>
    </row>
    <row r="47" spans="1:6" ht="15.75" thickBot="1">
      <c r="A47" s="13">
        <v>43462</v>
      </c>
      <c r="B47" s="2" t="s">
        <v>401</v>
      </c>
      <c r="C47" t="s">
        <v>146</v>
      </c>
      <c r="D47" t="s">
        <v>607</v>
      </c>
      <c r="E47" s="4"/>
      <c r="F47" s="34">
        <v>8884.4</v>
      </c>
    </row>
    <row r="48" spans="1:6" ht="15.75" thickBot="1">
      <c r="A48" s="16"/>
      <c r="B48" s="17"/>
      <c r="C48" s="17"/>
      <c r="D48" s="17"/>
      <c r="E48" s="39" t="s">
        <v>608</v>
      </c>
      <c r="F48" s="38">
        <f>SUM(F6:F47)</f>
        <v>3399617.1599999997</v>
      </c>
    </row>
    <row r="50" spans="3:5" ht="62.25" customHeight="1">
      <c r="C50" s="35"/>
      <c r="E50" s="35"/>
    </row>
    <row r="51" spans="3:5">
      <c r="C51" s="27" t="s">
        <v>556</v>
      </c>
      <c r="E51" s="27" t="s">
        <v>557</v>
      </c>
    </row>
    <row r="53" spans="3:5" ht="30" customHeight="1"/>
    <row r="55" spans="3:5">
      <c r="C55" s="224" t="s">
        <v>558</v>
      </c>
      <c r="D55" s="224"/>
      <c r="E55" s="224"/>
    </row>
  </sheetData>
  <mergeCells count="4">
    <mergeCell ref="A1:F1"/>
    <mergeCell ref="A2:F2"/>
    <mergeCell ref="A4:F4"/>
    <mergeCell ref="C55:E5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8"/>
  <sheetViews>
    <sheetView topLeftCell="A7" zoomScale="85" zoomScaleNormal="85" workbookViewId="0">
      <selection activeCell="A32" sqref="A32:G39"/>
    </sheetView>
  </sheetViews>
  <sheetFormatPr defaultColWidth="11.42578125" defaultRowHeight="15"/>
  <cols>
    <col min="1" max="1" width="17.42578125" customWidth="1"/>
    <col min="2" max="2" width="20.42578125" customWidth="1"/>
    <col min="3" max="3" width="38.85546875" customWidth="1"/>
    <col min="4" max="4" width="53.7109375" customWidth="1"/>
    <col min="5" max="5" width="14.7109375" customWidth="1"/>
    <col min="6" max="6" width="15.8554687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6.5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20.25">
      <c r="A4" s="236" t="s">
        <v>609</v>
      </c>
      <c r="B4" s="236"/>
      <c r="C4" s="236"/>
      <c r="D4" s="236"/>
      <c r="E4" s="236"/>
      <c r="F4" s="236"/>
      <c r="G4" s="236"/>
    </row>
    <row r="5" spans="1:7" ht="16.5">
      <c r="A5" s="40"/>
      <c r="B5" s="40"/>
      <c r="C5" s="40"/>
      <c r="D5" s="40"/>
      <c r="E5" s="40"/>
      <c r="F5" s="40"/>
      <c r="G5" s="40"/>
    </row>
    <row r="6" spans="1:7" ht="18.75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8.75">
      <c r="A8" s="237" t="s">
        <v>612</v>
      </c>
      <c r="B8" s="237"/>
      <c r="C8" s="237"/>
      <c r="D8" s="237"/>
      <c r="E8" s="237"/>
      <c r="F8" s="237"/>
      <c r="G8" s="237"/>
    </row>
    <row r="9" spans="1:7" ht="18.75">
      <c r="A9" s="41"/>
      <c r="B9" s="41"/>
      <c r="C9" s="41"/>
      <c r="D9" s="41"/>
      <c r="E9" s="41"/>
      <c r="F9" s="41"/>
      <c r="G9" s="41"/>
    </row>
    <row r="10" spans="1:7" ht="19.5" thickBot="1">
      <c r="A10" s="41"/>
      <c r="B10" s="41"/>
      <c r="C10" s="41"/>
      <c r="D10" s="41"/>
      <c r="E10" s="41"/>
      <c r="F10" s="41"/>
      <c r="G10" s="41"/>
    </row>
    <row r="11" spans="1:7" ht="18.75">
      <c r="A11" s="238" t="s">
        <v>613</v>
      </c>
      <c r="B11" s="239"/>
      <c r="C11" s="239"/>
      <c r="D11" s="239"/>
      <c r="E11" s="239"/>
      <c r="F11" s="239"/>
      <c r="G11" s="240"/>
    </row>
    <row r="12" spans="1:7" ht="17.25">
      <c r="A12" s="232"/>
      <c r="B12" s="233"/>
      <c r="C12" s="233"/>
      <c r="D12" s="234"/>
      <c r="E12" s="241" t="s">
        <v>614</v>
      </c>
      <c r="F12" s="242"/>
      <c r="G12" s="53">
        <v>11059767.9</v>
      </c>
    </row>
    <row r="13" spans="1:7" ht="21" thickBot="1">
      <c r="A13" s="243"/>
      <c r="B13" s="244"/>
      <c r="C13" s="244"/>
      <c r="D13" s="244"/>
      <c r="E13" s="244"/>
      <c r="F13" s="244"/>
      <c r="G13" s="245"/>
    </row>
    <row r="14" spans="1:7" ht="17.25" thickBot="1">
      <c r="A14" s="54" t="s">
        <v>615</v>
      </c>
      <c r="B14" s="55" t="s">
        <v>616</v>
      </c>
      <c r="C14" s="55" t="s">
        <v>617</v>
      </c>
      <c r="D14" s="55" t="s">
        <v>618</v>
      </c>
      <c r="E14" s="55" t="s">
        <v>619</v>
      </c>
      <c r="F14" s="55" t="s">
        <v>620</v>
      </c>
      <c r="G14" s="56" t="s">
        <v>621</v>
      </c>
    </row>
    <row r="15" spans="1:7" ht="16.5">
      <c r="A15" s="60">
        <v>43531</v>
      </c>
      <c r="B15" s="63">
        <v>2050</v>
      </c>
      <c r="C15" s="45" t="s">
        <v>622</v>
      </c>
      <c r="D15" s="46" t="s">
        <v>623</v>
      </c>
      <c r="E15" s="46">
        <v>0</v>
      </c>
      <c r="F15" s="47">
        <v>24860</v>
      </c>
      <c r="G15" s="59">
        <f>+G12+E15-F15</f>
        <v>11034907.9</v>
      </c>
    </row>
    <row r="16" spans="1:7" ht="16.5">
      <c r="A16" s="61">
        <v>43531</v>
      </c>
      <c r="B16" s="64">
        <v>2051</v>
      </c>
      <c r="C16" s="42" t="s">
        <v>163</v>
      </c>
      <c r="D16" s="44" t="s">
        <v>624</v>
      </c>
      <c r="E16" s="44">
        <v>0</v>
      </c>
      <c r="F16" s="57">
        <v>19377.12</v>
      </c>
      <c r="G16" s="48">
        <f>+G15+E16-F16</f>
        <v>11015530.780000001</v>
      </c>
    </row>
    <row r="17" spans="1:7" ht="16.5">
      <c r="A17" s="61">
        <v>43535</v>
      </c>
      <c r="B17" s="64">
        <v>2052</v>
      </c>
      <c r="C17" s="42" t="s">
        <v>24</v>
      </c>
      <c r="D17" s="44" t="s">
        <v>625</v>
      </c>
      <c r="E17" s="44">
        <v>0</v>
      </c>
      <c r="F17" s="57">
        <v>8136</v>
      </c>
      <c r="G17" s="48">
        <f t="shared" ref="G17:G27" si="0">+G16+E17-F17</f>
        <v>11007394.780000001</v>
      </c>
    </row>
    <row r="18" spans="1:7" ht="16.5">
      <c r="A18" s="61">
        <v>43535</v>
      </c>
      <c r="B18" s="64">
        <v>2053</v>
      </c>
      <c r="C18" s="42" t="s">
        <v>626</v>
      </c>
      <c r="D18" s="44" t="s">
        <v>627</v>
      </c>
      <c r="E18" s="44">
        <v>0</v>
      </c>
      <c r="F18" s="57">
        <v>25000</v>
      </c>
      <c r="G18" s="48">
        <f t="shared" si="0"/>
        <v>10982394.780000001</v>
      </c>
    </row>
    <row r="19" spans="1:7" ht="16.5">
      <c r="A19" s="61">
        <v>43535</v>
      </c>
      <c r="B19" s="64">
        <v>2054</v>
      </c>
      <c r="C19" s="42" t="s">
        <v>628</v>
      </c>
      <c r="D19" s="44" t="s">
        <v>629</v>
      </c>
      <c r="E19" s="44">
        <v>0</v>
      </c>
      <c r="F19" s="57">
        <v>14203.2</v>
      </c>
      <c r="G19" s="48">
        <f t="shared" si="0"/>
        <v>10968191.580000002</v>
      </c>
    </row>
    <row r="20" spans="1:7" ht="16.5">
      <c r="A20" s="61">
        <v>43536</v>
      </c>
      <c r="B20" s="64">
        <v>2055</v>
      </c>
      <c r="C20" s="42" t="s">
        <v>630</v>
      </c>
      <c r="D20" s="44" t="s">
        <v>563</v>
      </c>
      <c r="E20" s="44">
        <v>0</v>
      </c>
      <c r="F20" s="57">
        <v>48385.37</v>
      </c>
      <c r="G20" s="48">
        <f t="shared" si="0"/>
        <v>10919806.210000003</v>
      </c>
    </row>
    <row r="21" spans="1:7" ht="16.5">
      <c r="A21" s="61">
        <v>43539</v>
      </c>
      <c r="B21" s="64">
        <v>2056</v>
      </c>
      <c r="C21" s="42" t="s">
        <v>631</v>
      </c>
      <c r="D21" s="44" t="s">
        <v>632</v>
      </c>
      <c r="E21" s="44">
        <v>0</v>
      </c>
      <c r="F21" s="57">
        <v>26000</v>
      </c>
      <c r="G21" s="48">
        <f t="shared" si="0"/>
        <v>10893806.210000003</v>
      </c>
    </row>
    <row r="22" spans="1:7" ht="16.5">
      <c r="A22" s="61">
        <v>43539</v>
      </c>
      <c r="B22" s="64">
        <v>2057</v>
      </c>
      <c r="C22" s="42" t="s">
        <v>56</v>
      </c>
      <c r="D22" s="44" t="s">
        <v>633</v>
      </c>
      <c r="E22" s="44">
        <v>0</v>
      </c>
      <c r="F22" s="57">
        <v>25000</v>
      </c>
      <c r="G22" s="48">
        <f t="shared" si="0"/>
        <v>10868806.210000003</v>
      </c>
    </row>
    <row r="23" spans="1:7" ht="16.5">
      <c r="A23" s="61">
        <v>43545</v>
      </c>
      <c r="B23" s="64">
        <v>2058</v>
      </c>
      <c r="C23" s="42" t="s">
        <v>526</v>
      </c>
      <c r="D23" s="44" t="s">
        <v>634</v>
      </c>
      <c r="E23" s="44">
        <v>0</v>
      </c>
      <c r="F23" s="57">
        <v>53000</v>
      </c>
      <c r="G23" s="48">
        <f t="shared" si="0"/>
        <v>10815806.210000003</v>
      </c>
    </row>
    <row r="24" spans="1:7" ht="16.5">
      <c r="A24" s="61">
        <v>43545</v>
      </c>
      <c r="B24" s="64">
        <v>2059</v>
      </c>
      <c r="C24" s="42" t="s">
        <v>52</v>
      </c>
      <c r="D24" s="44" t="s">
        <v>635</v>
      </c>
      <c r="E24" s="44">
        <v>0</v>
      </c>
      <c r="F24" s="57">
        <v>11337.81</v>
      </c>
      <c r="G24" s="48">
        <f t="shared" si="0"/>
        <v>10804468.400000002</v>
      </c>
    </row>
    <row r="25" spans="1:7" ht="16.5">
      <c r="A25" s="61">
        <v>43545</v>
      </c>
      <c r="B25" s="64">
        <v>2060</v>
      </c>
      <c r="C25" s="42" t="s">
        <v>636</v>
      </c>
      <c r="D25" s="44" t="s">
        <v>637</v>
      </c>
      <c r="E25" s="44">
        <v>0</v>
      </c>
      <c r="F25" s="57">
        <v>3145.05</v>
      </c>
      <c r="G25" s="48">
        <f t="shared" si="0"/>
        <v>10801323.350000001</v>
      </c>
    </row>
    <row r="26" spans="1:7" ht="16.5">
      <c r="A26" s="61">
        <v>43546</v>
      </c>
      <c r="B26" s="64">
        <v>2061</v>
      </c>
      <c r="C26" s="42" t="s">
        <v>141</v>
      </c>
      <c r="D26" s="44" t="s">
        <v>40</v>
      </c>
      <c r="E26" s="44">
        <v>0</v>
      </c>
      <c r="F26" s="57">
        <v>42635</v>
      </c>
      <c r="G26" s="48">
        <f t="shared" si="0"/>
        <v>10758688.350000001</v>
      </c>
    </row>
    <row r="27" spans="1:7" ht="17.25" thickBot="1">
      <c r="A27" s="62">
        <v>43553</v>
      </c>
      <c r="B27" s="65" t="s">
        <v>73</v>
      </c>
      <c r="C27" s="43" t="s">
        <v>146</v>
      </c>
      <c r="D27" s="49" t="s">
        <v>638</v>
      </c>
      <c r="E27" s="49">
        <v>0</v>
      </c>
      <c r="F27" s="58">
        <v>1067.8900000000001</v>
      </c>
      <c r="G27" s="50">
        <f t="shared" si="0"/>
        <v>10757620.460000001</v>
      </c>
    </row>
    <row r="28" spans="1:7" ht="16.5">
      <c r="A28" s="40"/>
      <c r="B28" s="40"/>
      <c r="C28" s="40"/>
      <c r="D28" s="40"/>
      <c r="E28" s="40"/>
      <c r="F28" s="52"/>
      <c r="G28" s="51"/>
    </row>
    <row r="29" spans="1:7" ht="16.5">
      <c r="A29" s="40"/>
      <c r="B29" s="40"/>
      <c r="C29" s="40"/>
      <c r="D29" s="40"/>
      <c r="E29" s="40"/>
      <c r="F29" s="40"/>
      <c r="G29" s="51"/>
    </row>
    <row r="30" spans="1:7" ht="16.5">
      <c r="A30" s="40"/>
      <c r="B30" s="40"/>
      <c r="C30" s="40"/>
      <c r="D30" s="40"/>
      <c r="E30" s="40"/>
      <c r="F30" s="40"/>
      <c r="G30" s="51"/>
    </row>
    <row r="31" spans="1:7" ht="16.5">
      <c r="A31" s="40"/>
      <c r="B31" s="40"/>
      <c r="C31" s="40"/>
      <c r="D31" s="40"/>
      <c r="E31" s="40"/>
      <c r="F31" s="40"/>
      <c r="G31" s="40"/>
    </row>
    <row r="32" spans="1:7" ht="16.5">
      <c r="A32" s="235" t="s">
        <v>556</v>
      </c>
      <c r="B32" s="235"/>
      <c r="C32" s="235"/>
      <c r="D32" s="235" t="s">
        <v>557</v>
      </c>
      <c r="E32" s="235"/>
      <c r="F32" s="235"/>
      <c r="G32" s="235"/>
    </row>
    <row r="33" spans="1:7" ht="16.5">
      <c r="A33" s="40"/>
      <c r="B33" s="40"/>
      <c r="C33" s="40"/>
      <c r="D33" s="40"/>
      <c r="E33" s="40"/>
      <c r="F33" s="40"/>
      <c r="G33" s="40"/>
    </row>
    <row r="34" spans="1:7" ht="16.5">
      <c r="A34" s="40"/>
      <c r="B34" s="40"/>
      <c r="C34" s="40"/>
      <c r="D34" s="40"/>
      <c r="E34" s="40"/>
      <c r="F34" s="40"/>
      <c r="G34" s="40"/>
    </row>
    <row r="35" spans="1:7" ht="16.5">
      <c r="A35" s="40"/>
      <c r="B35" s="40"/>
      <c r="C35" s="40"/>
      <c r="D35" s="40"/>
      <c r="E35" s="40"/>
      <c r="F35" s="40"/>
      <c r="G35" s="40"/>
    </row>
    <row r="36" spans="1:7" ht="16.5">
      <c r="A36" s="40"/>
      <c r="B36" s="40"/>
      <c r="C36" s="40"/>
      <c r="D36" s="40"/>
      <c r="E36" s="40"/>
      <c r="F36" s="40"/>
      <c r="G36" s="40"/>
    </row>
    <row r="37" spans="1:7" ht="16.5">
      <c r="A37" s="235" t="s">
        <v>639</v>
      </c>
      <c r="B37" s="235"/>
      <c r="C37" s="235"/>
      <c r="D37" s="235"/>
      <c r="E37" s="235"/>
      <c r="F37" s="235"/>
      <c r="G37" s="235"/>
    </row>
    <row r="38" spans="1:7" ht="16.5">
      <c r="A38" s="40"/>
      <c r="B38" s="40"/>
      <c r="C38" s="40"/>
      <c r="D38" s="40"/>
      <c r="E38" s="40"/>
      <c r="F38" s="40"/>
      <c r="G38" s="40"/>
    </row>
  </sheetData>
  <mergeCells count="12">
    <mergeCell ref="A12:D12"/>
    <mergeCell ref="A37:G37"/>
    <mergeCell ref="A32:C32"/>
    <mergeCell ref="D32:G32"/>
    <mergeCell ref="A3:G3"/>
    <mergeCell ref="A4:G4"/>
    <mergeCell ref="A6:G6"/>
    <mergeCell ref="A7:G7"/>
    <mergeCell ref="A8:G8"/>
    <mergeCell ref="A11:G11"/>
    <mergeCell ref="E12:F12"/>
    <mergeCell ref="A13:G13"/>
  </mergeCells>
  <pageMargins left="1.1023622047244095" right="0.51181102362204722" top="0.55118110236220474" bottom="0.55118110236220474" header="0.31496062992125984" footer="0.31496062992125984"/>
  <pageSetup paperSize="9" scale="70" orientation="landscape" r:id="rId1"/>
  <ignoredErrors>
    <ignoredError sqref="G16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topLeftCell="A7" zoomScale="85" zoomScaleNormal="85" workbookViewId="0">
      <selection activeCell="A47" sqref="A47:G47"/>
    </sheetView>
  </sheetViews>
  <sheetFormatPr defaultColWidth="11.42578125" defaultRowHeight="1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2" customHeight="1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16.5" customHeight="1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>
      <c r="A5" s="40"/>
      <c r="B5" s="40"/>
      <c r="C5" s="40"/>
      <c r="D5" s="40"/>
      <c r="E5" s="40"/>
      <c r="F5" s="40"/>
      <c r="G5" s="40"/>
    </row>
    <row r="6" spans="1:7" ht="17.25" customHeight="1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>
      <c r="A8" s="237" t="s">
        <v>640</v>
      </c>
      <c r="B8" s="237"/>
      <c r="C8" s="237"/>
      <c r="D8" s="237"/>
      <c r="E8" s="237"/>
      <c r="F8" s="237"/>
      <c r="G8" s="237"/>
    </row>
    <row r="9" spans="1:7" ht="15.75" customHeight="1">
      <c r="A9" s="41"/>
      <c r="B9" s="41"/>
      <c r="C9" s="41"/>
      <c r="D9" s="41"/>
      <c r="E9" s="41"/>
      <c r="F9" s="41"/>
      <c r="G9" s="41"/>
    </row>
    <row r="10" spans="1:7" ht="15.75" customHeight="1" thickBot="1">
      <c r="A10" s="41"/>
      <c r="B10" s="41"/>
      <c r="C10" s="41"/>
      <c r="D10" s="41"/>
      <c r="E10" s="41"/>
      <c r="F10" s="41"/>
      <c r="G10" s="41"/>
    </row>
    <row r="11" spans="1:7" ht="18.75">
      <c r="A11" s="72" t="s">
        <v>613</v>
      </c>
      <c r="B11" s="73"/>
      <c r="C11" s="73"/>
      <c r="D11" s="73"/>
      <c r="E11" s="73"/>
      <c r="F11" s="73"/>
      <c r="G11" s="74"/>
    </row>
    <row r="12" spans="1:7" ht="17.25">
      <c r="A12" s="69"/>
      <c r="B12" s="70"/>
      <c r="C12" s="70"/>
      <c r="D12" s="71"/>
      <c r="E12" s="241" t="s">
        <v>614</v>
      </c>
      <c r="F12" s="242"/>
      <c r="G12" s="53">
        <v>10757620.460000001</v>
      </c>
    </row>
    <row r="13" spans="1:7" ht="21" thickBot="1">
      <c r="A13" s="66"/>
      <c r="B13" s="67"/>
      <c r="C13" s="67"/>
      <c r="D13" s="67"/>
      <c r="E13" s="67"/>
      <c r="F13" s="67"/>
      <c r="G13" s="68"/>
    </row>
    <row r="14" spans="1:7" ht="17.25" thickBot="1">
      <c r="A14" s="75" t="s">
        <v>615</v>
      </c>
      <c r="B14" s="76" t="s">
        <v>616</v>
      </c>
      <c r="C14" s="76" t="s">
        <v>617</v>
      </c>
      <c r="D14" s="76" t="s">
        <v>618</v>
      </c>
      <c r="E14" s="76" t="s">
        <v>619</v>
      </c>
      <c r="F14" s="76" t="s">
        <v>620</v>
      </c>
      <c r="G14" s="77" t="s">
        <v>621</v>
      </c>
    </row>
    <row r="15" spans="1:7" ht="16.5">
      <c r="A15" s="81">
        <v>43557</v>
      </c>
      <c r="B15" s="82">
        <v>2062</v>
      </c>
      <c r="C15" s="83" t="s">
        <v>36</v>
      </c>
      <c r="D15" s="83" t="s">
        <v>136</v>
      </c>
      <c r="E15" s="46">
        <v>0</v>
      </c>
      <c r="F15" s="84">
        <v>0</v>
      </c>
      <c r="G15" s="85">
        <f>+G12+E15-F15</f>
        <v>10757620.460000001</v>
      </c>
    </row>
    <row r="16" spans="1:7" ht="16.5">
      <c r="A16" s="86">
        <v>43558</v>
      </c>
      <c r="B16" s="78">
        <v>2063</v>
      </c>
      <c r="C16" s="79" t="s">
        <v>167</v>
      </c>
      <c r="D16" s="79" t="s">
        <v>641</v>
      </c>
      <c r="E16" s="44">
        <v>0</v>
      </c>
      <c r="F16" s="80">
        <v>49796.61</v>
      </c>
      <c r="G16" s="48">
        <f>+G15+E16-F16</f>
        <v>10707823.850000001</v>
      </c>
    </row>
    <row r="17" spans="1:7" ht="16.5">
      <c r="A17" s="86">
        <v>43559</v>
      </c>
      <c r="B17" s="78">
        <v>2064</v>
      </c>
      <c r="C17" s="79" t="s">
        <v>161</v>
      </c>
      <c r="D17" s="79" t="s">
        <v>642</v>
      </c>
      <c r="E17" s="44">
        <v>0</v>
      </c>
      <c r="F17" s="80">
        <v>152480.35</v>
      </c>
      <c r="G17" s="48">
        <f t="shared" ref="G17:G36" si="0">+G16+E17-F17</f>
        <v>10555343.500000002</v>
      </c>
    </row>
    <row r="18" spans="1:7" ht="16.5">
      <c r="A18" s="86">
        <v>43559</v>
      </c>
      <c r="B18" s="78">
        <v>2065</v>
      </c>
      <c r="C18" s="79" t="s">
        <v>643</v>
      </c>
      <c r="D18" s="79" t="s">
        <v>644</v>
      </c>
      <c r="E18" s="44">
        <v>0</v>
      </c>
      <c r="F18" s="80">
        <v>29397.05</v>
      </c>
      <c r="G18" s="48">
        <f t="shared" si="0"/>
        <v>10525946.450000001</v>
      </c>
    </row>
    <row r="19" spans="1:7" ht="16.5">
      <c r="A19" s="86">
        <v>43559</v>
      </c>
      <c r="B19" s="78">
        <v>2066</v>
      </c>
      <c r="C19" s="79" t="s">
        <v>643</v>
      </c>
      <c r="D19" s="79" t="s">
        <v>645</v>
      </c>
      <c r="E19" s="44">
        <v>0</v>
      </c>
      <c r="F19" s="80">
        <v>5380</v>
      </c>
      <c r="G19" s="48">
        <f t="shared" si="0"/>
        <v>10520566.450000001</v>
      </c>
    </row>
    <row r="20" spans="1:7" ht="16.5">
      <c r="A20" s="86">
        <v>43559</v>
      </c>
      <c r="B20" s="78">
        <v>2067</v>
      </c>
      <c r="C20" s="79" t="s">
        <v>646</v>
      </c>
      <c r="D20" s="79" t="s">
        <v>647</v>
      </c>
      <c r="E20" s="44">
        <v>0</v>
      </c>
      <c r="F20" s="80">
        <v>30000.05</v>
      </c>
      <c r="G20" s="48">
        <f t="shared" si="0"/>
        <v>10490566.4</v>
      </c>
    </row>
    <row r="21" spans="1:7" ht="16.5">
      <c r="A21" s="86">
        <v>43566</v>
      </c>
      <c r="B21" s="78">
        <v>2068</v>
      </c>
      <c r="C21" s="79" t="s">
        <v>541</v>
      </c>
      <c r="D21" s="79" t="s">
        <v>563</v>
      </c>
      <c r="E21" s="44">
        <v>0</v>
      </c>
      <c r="F21" s="80">
        <v>39227.230000000003</v>
      </c>
      <c r="G21" s="48">
        <f t="shared" si="0"/>
        <v>10451339.17</v>
      </c>
    </row>
    <row r="22" spans="1:7" ht="16.5">
      <c r="A22" s="86">
        <v>43566</v>
      </c>
      <c r="B22" s="78">
        <v>2069</v>
      </c>
      <c r="C22" s="79" t="s">
        <v>133</v>
      </c>
      <c r="D22" s="79" t="s">
        <v>486</v>
      </c>
      <c r="E22" s="44">
        <v>0</v>
      </c>
      <c r="F22" s="80">
        <v>129333.13</v>
      </c>
      <c r="G22" s="48">
        <f t="shared" si="0"/>
        <v>10322006.039999999</v>
      </c>
    </row>
    <row r="23" spans="1:7" ht="16.5">
      <c r="A23" s="86">
        <v>43566</v>
      </c>
      <c r="B23" s="78">
        <v>2070</v>
      </c>
      <c r="C23" s="79" t="s">
        <v>648</v>
      </c>
      <c r="D23" s="79" t="s">
        <v>649</v>
      </c>
      <c r="E23" s="44">
        <v>0</v>
      </c>
      <c r="F23" s="80">
        <v>6667</v>
      </c>
      <c r="G23" s="48">
        <f t="shared" si="0"/>
        <v>10315339.039999999</v>
      </c>
    </row>
    <row r="24" spans="1:7" ht="16.5">
      <c r="A24" s="86">
        <v>43566</v>
      </c>
      <c r="B24" s="78">
        <v>2071</v>
      </c>
      <c r="C24" s="79" t="s">
        <v>636</v>
      </c>
      <c r="D24" s="79" t="s">
        <v>650</v>
      </c>
      <c r="E24" s="44">
        <v>0</v>
      </c>
      <c r="F24" s="80">
        <v>3547.27</v>
      </c>
      <c r="G24" s="48">
        <f t="shared" si="0"/>
        <v>10311791.77</v>
      </c>
    </row>
    <row r="25" spans="1:7" ht="16.5">
      <c r="A25" s="86">
        <v>43566</v>
      </c>
      <c r="B25" s="78">
        <v>2072</v>
      </c>
      <c r="C25" s="79" t="s">
        <v>474</v>
      </c>
      <c r="D25" s="79" t="s">
        <v>651</v>
      </c>
      <c r="E25" s="44">
        <v>0</v>
      </c>
      <c r="F25" s="80">
        <v>12000</v>
      </c>
      <c r="G25" s="48">
        <f t="shared" si="0"/>
        <v>10299791.77</v>
      </c>
    </row>
    <row r="26" spans="1:7" ht="16.5">
      <c r="A26" s="86">
        <v>43566</v>
      </c>
      <c r="B26" s="78">
        <v>2073</v>
      </c>
      <c r="C26" s="79" t="s">
        <v>583</v>
      </c>
      <c r="D26" s="79" t="s">
        <v>652</v>
      </c>
      <c r="E26" s="44">
        <v>0</v>
      </c>
      <c r="F26" s="80">
        <v>7125</v>
      </c>
      <c r="G26" s="48">
        <f t="shared" si="0"/>
        <v>10292666.77</v>
      </c>
    </row>
    <row r="27" spans="1:7" ht="16.5">
      <c r="A27" s="86">
        <v>43566</v>
      </c>
      <c r="B27" s="78">
        <v>2074</v>
      </c>
      <c r="C27" s="79" t="s">
        <v>474</v>
      </c>
      <c r="D27" s="79" t="s">
        <v>653</v>
      </c>
      <c r="E27" s="44">
        <v>0</v>
      </c>
      <c r="F27" s="80">
        <v>15550</v>
      </c>
      <c r="G27" s="48">
        <f t="shared" si="0"/>
        <v>10277116.77</v>
      </c>
    </row>
    <row r="28" spans="1:7" ht="16.5">
      <c r="A28" s="86">
        <v>43566</v>
      </c>
      <c r="B28" s="78">
        <v>2075</v>
      </c>
      <c r="C28" s="79" t="s">
        <v>36</v>
      </c>
      <c r="D28" s="79" t="s">
        <v>136</v>
      </c>
      <c r="E28" s="44">
        <v>0</v>
      </c>
      <c r="F28" s="80">
        <v>0</v>
      </c>
      <c r="G28" s="48">
        <f t="shared" si="0"/>
        <v>10277116.77</v>
      </c>
    </row>
    <row r="29" spans="1:7" ht="16.5">
      <c r="A29" s="86">
        <v>43580</v>
      </c>
      <c r="B29" s="78">
        <v>2076</v>
      </c>
      <c r="C29" s="79" t="s">
        <v>36</v>
      </c>
      <c r="D29" s="79" t="s">
        <v>136</v>
      </c>
      <c r="E29" s="44">
        <v>0</v>
      </c>
      <c r="F29" s="80">
        <v>0</v>
      </c>
      <c r="G29" s="48">
        <f t="shared" si="0"/>
        <v>10277116.77</v>
      </c>
    </row>
    <row r="30" spans="1:7" ht="16.5">
      <c r="A30" s="86">
        <v>43580</v>
      </c>
      <c r="B30" s="78">
        <v>2077</v>
      </c>
      <c r="C30" s="79" t="s">
        <v>654</v>
      </c>
      <c r="D30" s="79" t="s">
        <v>177</v>
      </c>
      <c r="E30" s="44">
        <v>0</v>
      </c>
      <c r="F30" s="80">
        <v>58242.34</v>
      </c>
      <c r="G30" s="48">
        <f t="shared" si="0"/>
        <v>10218874.43</v>
      </c>
    </row>
    <row r="31" spans="1:7" ht="16.5">
      <c r="A31" s="86">
        <v>43581</v>
      </c>
      <c r="B31" s="78">
        <v>2078</v>
      </c>
      <c r="C31" s="79" t="s">
        <v>167</v>
      </c>
      <c r="D31" s="79" t="s">
        <v>655</v>
      </c>
      <c r="E31" s="44">
        <v>0</v>
      </c>
      <c r="F31" s="80">
        <v>62647.97</v>
      </c>
      <c r="G31" s="48">
        <f t="shared" si="0"/>
        <v>10156226.459999999</v>
      </c>
    </row>
    <row r="32" spans="1:7" ht="16.5">
      <c r="A32" s="86">
        <v>43585</v>
      </c>
      <c r="B32" s="78" t="s">
        <v>401</v>
      </c>
      <c r="C32" s="79" t="s">
        <v>146</v>
      </c>
      <c r="D32" s="79" t="s">
        <v>656</v>
      </c>
      <c r="E32" s="44">
        <v>0</v>
      </c>
      <c r="F32" s="80">
        <v>10863.78</v>
      </c>
      <c r="G32" s="48">
        <f t="shared" si="0"/>
        <v>10145362.68</v>
      </c>
    </row>
    <row r="33" spans="1:7" ht="16.5">
      <c r="A33" s="86">
        <v>43585</v>
      </c>
      <c r="B33" s="78" t="s">
        <v>401</v>
      </c>
      <c r="C33" s="79" t="s">
        <v>146</v>
      </c>
      <c r="D33" s="79" t="s">
        <v>657</v>
      </c>
      <c r="E33" s="44">
        <v>0</v>
      </c>
      <c r="F33" s="80">
        <v>72936</v>
      </c>
      <c r="G33" s="48">
        <f t="shared" si="0"/>
        <v>10072426.68</v>
      </c>
    </row>
    <row r="34" spans="1:7" ht="16.5">
      <c r="A34" s="86">
        <v>43585</v>
      </c>
      <c r="B34" s="78" t="s">
        <v>401</v>
      </c>
      <c r="C34" s="79" t="s">
        <v>146</v>
      </c>
      <c r="D34" s="79" t="s">
        <v>658</v>
      </c>
      <c r="E34" s="44">
        <v>0</v>
      </c>
      <c r="F34" s="80">
        <v>91511.89</v>
      </c>
      <c r="G34" s="48">
        <f t="shared" si="0"/>
        <v>9980914.7899999991</v>
      </c>
    </row>
    <row r="35" spans="1:7" ht="16.5">
      <c r="A35" s="86">
        <v>43585</v>
      </c>
      <c r="B35" s="78" t="s">
        <v>401</v>
      </c>
      <c r="C35" s="79" t="s">
        <v>146</v>
      </c>
      <c r="D35" s="79" t="s">
        <v>659</v>
      </c>
      <c r="E35" s="44">
        <v>0</v>
      </c>
      <c r="F35" s="80">
        <v>6775.43</v>
      </c>
      <c r="G35" s="48">
        <f t="shared" si="0"/>
        <v>9974139.3599999994</v>
      </c>
    </row>
    <row r="36" spans="1:7" ht="15.75" customHeight="1" thickBot="1">
      <c r="A36" s="87">
        <v>43585</v>
      </c>
      <c r="B36" s="91" t="s">
        <v>660</v>
      </c>
      <c r="C36" s="88" t="s">
        <v>661</v>
      </c>
      <c r="D36" s="88" t="s">
        <v>662</v>
      </c>
      <c r="E36" s="89">
        <v>45000</v>
      </c>
      <c r="F36" s="89">
        <v>0</v>
      </c>
      <c r="G36" s="90">
        <f t="shared" si="0"/>
        <v>10019139.359999999</v>
      </c>
    </row>
    <row r="37" spans="1:7" ht="16.5">
      <c r="E37" s="40"/>
      <c r="F37" s="40"/>
      <c r="G37" s="40"/>
    </row>
    <row r="38" spans="1:7" ht="34.5" customHeight="1">
      <c r="A38" s="40"/>
      <c r="B38" s="40"/>
      <c r="C38" s="40"/>
      <c r="D38" s="40"/>
      <c r="E38" s="40"/>
      <c r="F38" s="40"/>
      <c r="G38" s="40"/>
    </row>
    <row r="39" spans="1:7" ht="28.5" customHeight="1">
      <c r="A39" s="40"/>
      <c r="B39" s="40"/>
      <c r="C39" s="40"/>
      <c r="D39" s="40"/>
      <c r="E39" s="40"/>
      <c r="F39" s="40"/>
      <c r="G39" s="40"/>
    </row>
    <row r="41" spans="1:7">
      <c r="A41" s="246" t="s">
        <v>663</v>
      </c>
      <c r="B41" s="246"/>
      <c r="C41" s="246"/>
      <c r="D41" s="246" t="s">
        <v>664</v>
      </c>
      <c r="E41" s="246"/>
      <c r="F41" s="246"/>
      <c r="G41" s="246"/>
    </row>
    <row r="42" spans="1:7" ht="16.5">
      <c r="A42" s="235" t="s">
        <v>556</v>
      </c>
      <c r="B42" s="235"/>
      <c r="C42" s="235"/>
      <c r="D42" s="235" t="s">
        <v>557</v>
      </c>
      <c r="E42" s="235"/>
      <c r="F42" s="235"/>
      <c r="G42" s="235"/>
    </row>
    <row r="43" spans="1:7" ht="16.5">
      <c r="A43" s="40"/>
      <c r="B43" s="40"/>
      <c r="C43" s="40"/>
      <c r="D43" s="40"/>
      <c r="E43" s="40"/>
      <c r="F43" s="40"/>
      <c r="G43" s="40"/>
    </row>
    <row r="44" spans="1:7" ht="23.25" customHeight="1">
      <c r="A44" s="40"/>
      <c r="B44" s="40"/>
      <c r="C44" s="40"/>
      <c r="D44" s="40"/>
      <c r="E44" s="40"/>
      <c r="F44" s="40"/>
      <c r="G44" s="40"/>
    </row>
    <row r="45" spans="1:7" ht="13.5" customHeight="1">
      <c r="A45" s="40"/>
      <c r="B45" s="40"/>
      <c r="C45" s="40"/>
      <c r="D45" s="40"/>
      <c r="E45" s="40"/>
      <c r="F45" s="40"/>
      <c r="G45" s="40"/>
    </row>
    <row r="46" spans="1:7" ht="13.5" customHeight="1">
      <c r="A46" s="40"/>
      <c r="B46" s="40"/>
      <c r="C46" s="40"/>
      <c r="D46" s="40"/>
      <c r="E46" s="40"/>
      <c r="F46" s="40"/>
      <c r="G46" s="40"/>
    </row>
    <row r="47" spans="1:7" ht="15" customHeight="1">
      <c r="A47" s="247" t="s">
        <v>665</v>
      </c>
      <c r="B47" s="247"/>
      <c r="C47" s="247"/>
      <c r="D47" s="247"/>
      <c r="E47" s="247"/>
      <c r="F47" s="247"/>
      <c r="G47" s="247"/>
    </row>
    <row r="48" spans="1:7" ht="16.5">
      <c r="A48" s="235" t="s">
        <v>639</v>
      </c>
      <c r="B48" s="235"/>
      <c r="C48" s="235"/>
      <c r="D48" s="235"/>
      <c r="E48" s="235"/>
      <c r="F48" s="235"/>
      <c r="G48" s="235"/>
    </row>
    <row r="49" spans="1:7" ht="16.5">
      <c r="A49" s="40"/>
      <c r="B49" s="40"/>
      <c r="C49" s="40"/>
      <c r="D49" s="40"/>
      <c r="E49" s="40"/>
      <c r="F49" s="40"/>
      <c r="G49" s="40"/>
    </row>
    <row r="51" spans="1:7">
      <c r="A51" s="1"/>
      <c r="B51" s="2"/>
      <c r="E51" s="4"/>
      <c r="F51" s="4"/>
    </row>
    <row r="52" spans="1:7">
      <c r="A52" s="1"/>
      <c r="B52" s="2"/>
      <c r="E52" s="4"/>
      <c r="F52" s="4"/>
    </row>
    <row r="53" spans="1:7">
      <c r="A53" s="1"/>
      <c r="B53" s="2"/>
      <c r="E53" s="4"/>
      <c r="F53" s="4"/>
    </row>
    <row r="54" spans="1:7">
      <c r="A54" s="1"/>
      <c r="B54" s="2"/>
      <c r="E54" s="4"/>
      <c r="F54" s="4"/>
    </row>
    <row r="55" spans="1:7">
      <c r="A55" s="1"/>
      <c r="B55" s="2"/>
      <c r="E55" s="4"/>
      <c r="F55" s="4"/>
    </row>
    <row r="56" spans="1:7">
      <c r="A56" s="1"/>
      <c r="B56" s="2"/>
      <c r="E56" s="4"/>
      <c r="F56" s="4"/>
    </row>
    <row r="57" spans="1:7">
      <c r="A57" s="1"/>
      <c r="B57" s="2"/>
      <c r="E57" s="4"/>
      <c r="F57" s="4"/>
    </row>
    <row r="58" spans="1:7">
      <c r="A58" s="1"/>
      <c r="B58" s="2"/>
      <c r="E58" s="4"/>
      <c r="F58" s="4"/>
    </row>
    <row r="59" spans="1:7">
      <c r="A59" s="1"/>
      <c r="B59" s="2"/>
      <c r="E59" s="4"/>
      <c r="F59" s="4"/>
    </row>
    <row r="60" spans="1:7">
      <c r="A60" s="1"/>
      <c r="B60" s="2"/>
      <c r="E60" s="4"/>
      <c r="F60" s="4"/>
    </row>
    <row r="61" spans="1:7">
      <c r="A61" s="1"/>
      <c r="B61" s="2"/>
      <c r="E61" s="4"/>
      <c r="F61" s="4"/>
    </row>
    <row r="62" spans="1:7">
      <c r="A62" s="1"/>
      <c r="B62" s="2"/>
      <c r="E62" s="4"/>
      <c r="F62" s="4"/>
    </row>
    <row r="63" spans="1:7">
      <c r="A63" s="1"/>
      <c r="B63" s="2"/>
      <c r="E63" s="4"/>
      <c r="F63" s="4"/>
    </row>
    <row r="64" spans="1:7">
      <c r="A64" s="1"/>
      <c r="B64" s="2"/>
      <c r="E64" s="4"/>
      <c r="F64" s="4"/>
    </row>
  </sheetData>
  <mergeCells count="12">
    <mergeCell ref="A42:C42"/>
    <mergeCell ref="D42:G42"/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9"/>
  <sheetViews>
    <sheetView zoomScale="85" zoomScaleNormal="85" workbookViewId="0">
      <selection activeCell="G18" sqref="G18"/>
    </sheetView>
  </sheetViews>
  <sheetFormatPr defaultColWidth="11.42578125" defaultRowHeight="1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2" customHeight="1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16.5" customHeight="1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>
      <c r="A5" s="40"/>
      <c r="B5" s="40"/>
      <c r="C5" s="40"/>
      <c r="D5" s="40"/>
      <c r="E5" s="40"/>
      <c r="F5" s="40"/>
      <c r="G5" s="40"/>
    </row>
    <row r="6" spans="1:7" ht="17.25" customHeight="1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>
      <c r="A8" s="237" t="s">
        <v>666</v>
      </c>
      <c r="B8" s="237"/>
      <c r="C8" s="237"/>
      <c r="D8" s="237"/>
      <c r="E8" s="237"/>
      <c r="F8" s="237"/>
      <c r="G8" s="237"/>
    </row>
    <row r="9" spans="1:7" ht="15.75" customHeight="1">
      <c r="A9" s="41"/>
      <c r="B9" s="41"/>
      <c r="C9" s="41"/>
      <c r="D9" s="41"/>
      <c r="E9" s="41"/>
      <c r="F9" s="41"/>
      <c r="G9" s="41"/>
    </row>
    <row r="10" spans="1:7" ht="15.75" customHeight="1" thickBot="1">
      <c r="A10" s="41"/>
      <c r="B10" s="41"/>
      <c r="C10" s="41"/>
      <c r="D10" s="41"/>
      <c r="E10" s="41"/>
      <c r="F10" s="41"/>
      <c r="G10" s="41"/>
    </row>
    <row r="11" spans="1:7" ht="18.75">
      <c r="A11" s="72" t="s">
        <v>613</v>
      </c>
      <c r="B11" s="73"/>
      <c r="C11" s="73"/>
      <c r="D11" s="73"/>
      <c r="E11" s="73"/>
      <c r="F11" s="73"/>
      <c r="G11" s="74"/>
    </row>
    <row r="12" spans="1:7" ht="17.25">
      <c r="A12" s="69"/>
      <c r="B12" s="70"/>
      <c r="C12" s="70"/>
      <c r="D12" s="71"/>
      <c r="E12" s="241" t="s">
        <v>614</v>
      </c>
      <c r="F12" s="242"/>
      <c r="G12" s="53">
        <v>10019139.359999999</v>
      </c>
    </row>
    <row r="13" spans="1:7" ht="21" thickBot="1">
      <c r="A13" s="66"/>
      <c r="B13" s="67"/>
      <c r="C13" s="67"/>
      <c r="D13" s="67"/>
      <c r="E13" s="67"/>
      <c r="F13" s="67"/>
      <c r="G13" s="68"/>
    </row>
    <row r="14" spans="1:7" ht="17.25" thickBot="1">
      <c r="A14" s="75" t="s">
        <v>615</v>
      </c>
      <c r="B14" s="76" t="s">
        <v>616</v>
      </c>
      <c r="C14" s="76" t="s">
        <v>617</v>
      </c>
      <c r="D14" s="76" t="s">
        <v>618</v>
      </c>
      <c r="E14" s="76" t="s">
        <v>619</v>
      </c>
      <c r="F14" s="76" t="s">
        <v>620</v>
      </c>
      <c r="G14" s="77" t="s">
        <v>621</v>
      </c>
    </row>
    <row r="15" spans="1:7" ht="16.5">
      <c r="A15" s="86">
        <v>43602</v>
      </c>
      <c r="B15" s="78" t="s">
        <v>667</v>
      </c>
      <c r="C15" s="79" t="s">
        <v>668</v>
      </c>
      <c r="D15" s="79" t="s">
        <v>669</v>
      </c>
      <c r="E15" s="80"/>
      <c r="F15" s="80">
        <v>0</v>
      </c>
      <c r="G15" s="85">
        <f>+G12+E15-F15</f>
        <v>10019139.359999999</v>
      </c>
    </row>
    <row r="16" spans="1:7" ht="16.5">
      <c r="A16" s="86">
        <v>43607</v>
      </c>
      <c r="B16" s="78">
        <v>2088</v>
      </c>
      <c r="C16" s="79" t="s">
        <v>670</v>
      </c>
      <c r="D16" s="79" t="s">
        <v>671</v>
      </c>
      <c r="E16" s="80"/>
      <c r="F16" s="80">
        <v>103075</v>
      </c>
      <c r="G16" s="48">
        <f>+G15+E16-F16</f>
        <v>9916064.3599999994</v>
      </c>
    </row>
    <row r="17" spans="1:7" ht="16.5">
      <c r="A17" s="86">
        <v>43607</v>
      </c>
      <c r="B17" s="78">
        <v>2089</v>
      </c>
      <c r="C17" s="79" t="s">
        <v>167</v>
      </c>
      <c r="D17" s="79" t="s">
        <v>672</v>
      </c>
      <c r="E17" s="80"/>
      <c r="F17" s="80">
        <v>62647.97</v>
      </c>
      <c r="G17" s="48">
        <f t="shared" ref="G17:G28" si="0">+G16+E17-F17</f>
        <v>9853416.3899999987</v>
      </c>
    </row>
    <row r="18" spans="1:7" ht="16.5">
      <c r="A18" s="86">
        <v>43607</v>
      </c>
      <c r="B18" s="78">
        <v>2090</v>
      </c>
      <c r="C18" s="79" t="s">
        <v>636</v>
      </c>
      <c r="D18" s="79" t="s">
        <v>673</v>
      </c>
      <c r="E18" s="80"/>
      <c r="F18" s="80">
        <v>59589.78</v>
      </c>
      <c r="G18" s="48">
        <f t="shared" si="0"/>
        <v>9793826.6099999994</v>
      </c>
    </row>
    <row r="19" spans="1:7" ht="16.5">
      <c r="A19" s="86">
        <v>43607</v>
      </c>
      <c r="B19" s="78">
        <v>2091</v>
      </c>
      <c r="C19" s="79" t="s">
        <v>541</v>
      </c>
      <c r="D19" s="79" t="s">
        <v>79</v>
      </c>
      <c r="E19" s="80"/>
      <c r="F19" s="80">
        <v>43160.2</v>
      </c>
      <c r="G19" s="48">
        <f t="shared" si="0"/>
        <v>9750666.4100000001</v>
      </c>
    </row>
    <row r="20" spans="1:7" ht="16.5">
      <c r="A20" s="86">
        <v>43607</v>
      </c>
      <c r="B20" s="78">
        <v>2092</v>
      </c>
      <c r="C20" s="79" t="s">
        <v>586</v>
      </c>
      <c r="D20" s="79" t="s">
        <v>674</v>
      </c>
      <c r="E20" s="80"/>
      <c r="F20" s="80">
        <v>47689.83</v>
      </c>
      <c r="G20" s="48">
        <f t="shared" si="0"/>
        <v>9702976.5800000001</v>
      </c>
    </row>
    <row r="21" spans="1:7" ht="16.5">
      <c r="A21" s="86">
        <v>43607</v>
      </c>
      <c r="B21" s="78">
        <v>2093</v>
      </c>
      <c r="C21" s="79" t="s">
        <v>675</v>
      </c>
      <c r="D21" s="79" t="s">
        <v>676</v>
      </c>
      <c r="E21" s="80"/>
      <c r="F21" s="80">
        <v>20000</v>
      </c>
      <c r="G21" s="48">
        <f t="shared" si="0"/>
        <v>9682976.5800000001</v>
      </c>
    </row>
    <row r="22" spans="1:7" ht="16.5">
      <c r="A22" s="86">
        <v>43607</v>
      </c>
      <c r="B22" s="78">
        <v>2094</v>
      </c>
      <c r="C22" s="79" t="s">
        <v>474</v>
      </c>
      <c r="D22" s="79" t="s">
        <v>677</v>
      </c>
      <c r="E22" s="80"/>
      <c r="F22" s="80">
        <v>27800</v>
      </c>
      <c r="G22" s="48">
        <f t="shared" si="0"/>
        <v>9655176.5800000001</v>
      </c>
    </row>
    <row r="23" spans="1:7" ht="16.5">
      <c r="A23" s="86">
        <v>43607</v>
      </c>
      <c r="B23" s="78">
        <v>2095</v>
      </c>
      <c r="C23" s="79" t="s">
        <v>678</v>
      </c>
      <c r="D23" s="79" t="s">
        <v>57</v>
      </c>
      <c r="E23" s="80"/>
      <c r="F23" s="80">
        <v>44000</v>
      </c>
      <c r="G23" s="48">
        <f t="shared" si="0"/>
        <v>9611176.5800000001</v>
      </c>
    </row>
    <row r="24" spans="1:7" ht="16.5">
      <c r="A24" s="86">
        <v>43607</v>
      </c>
      <c r="B24" s="78" t="s">
        <v>679</v>
      </c>
      <c r="C24" s="79" t="s">
        <v>661</v>
      </c>
      <c r="D24" s="79" t="s">
        <v>680</v>
      </c>
      <c r="E24" s="80">
        <v>62647.97</v>
      </c>
      <c r="F24" s="80"/>
      <c r="G24" s="48">
        <f t="shared" si="0"/>
        <v>9673824.5500000007</v>
      </c>
    </row>
    <row r="25" spans="1:7" ht="16.5">
      <c r="A25" s="86">
        <v>43608</v>
      </c>
      <c r="B25" s="78">
        <v>2096</v>
      </c>
      <c r="C25" s="79" t="s">
        <v>36</v>
      </c>
      <c r="D25" s="79" t="s">
        <v>136</v>
      </c>
      <c r="E25" s="80"/>
      <c r="F25" s="80">
        <v>0</v>
      </c>
      <c r="G25" s="48">
        <f t="shared" si="0"/>
        <v>9673824.5500000007</v>
      </c>
    </row>
    <row r="26" spans="1:7" ht="16.5">
      <c r="A26" s="86">
        <v>43612</v>
      </c>
      <c r="B26" s="78">
        <v>2097</v>
      </c>
      <c r="C26" s="79" t="s">
        <v>10</v>
      </c>
      <c r="D26" s="79" t="s">
        <v>418</v>
      </c>
      <c r="E26" s="80"/>
      <c r="F26" s="80">
        <v>11949.7</v>
      </c>
      <c r="G26" s="48">
        <f t="shared" si="0"/>
        <v>9661874.8500000015</v>
      </c>
    </row>
    <row r="27" spans="1:7" ht="16.5">
      <c r="A27" s="86">
        <v>43616</v>
      </c>
      <c r="B27" s="78" t="s">
        <v>401</v>
      </c>
      <c r="C27" s="79" t="s">
        <v>146</v>
      </c>
      <c r="D27" s="79" t="s">
        <v>656</v>
      </c>
      <c r="E27" s="80"/>
      <c r="F27" s="80">
        <v>36242.879999999997</v>
      </c>
      <c r="G27" s="48">
        <f t="shared" si="0"/>
        <v>9625631.9700000007</v>
      </c>
    </row>
    <row r="28" spans="1:7" ht="17.25" thickBot="1">
      <c r="A28" s="86">
        <v>43616</v>
      </c>
      <c r="B28" s="78" t="s">
        <v>401</v>
      </c>
      <c r="C28" s="79" t="s">
        <v>146</v>
      </c>
      <c r="D28" s="79" t="s">
        <v>681</v>
      </c>
      <c r="E28" s="80"/>
      <c r="F28" s="80">
        <v>1174.07</v>
      </c>
      <c r="G28" s="97">
        <f t="shared" si="0"/>
        <v>9624457.9000000004</v>
      </c>
    </row>
    <row r="29" spans="1:7" ht="18" thickTop="1" thickBot="1">
      <c r="A29" s="87"/>
      <c r="B29" s="95"/>
      <c r="C29" s="88"/>
      <c r="D29" s="88"/>
      <c r="E29" s="49"/>
      <c r="F29" s="89"/>
      <c r="G29" s="96"/>
    </row>
    <row r="30" spans="1:7" ht="16.5">
      <c r="A30" s="1"/>
      <c r="B30" s="2"/>
      <c r="E30" s="92"/>
      <c r="F30" s="4"/>
      <c r="G30" s="93"/>
    </row>
    <row r="31" spans="1:7" ht="16.5">
      <c r="A31" s="1"/>
      <c r="B31" s="2"/>
      <c r="E31" s="92"/>
      <c r="F31" s="4"/>
      <c r="G31" s="93"/>
    </row>
    <row r="32" spans="1:7" ht="16.5">
      <c r="A32" s="1"/>
      <c r="B32" s="2"/>
      <c r="E32" s="92"/>
      <c r="F32" s="4"/>
      <c r="G32" s="93"/>
    </row>
    <row r="33" spans="1:7" ht="15.75" customHeight="1">
      <c r="A33" s="1"/>
      <c r="B33" s="94"/>
      <c r="E33" s="4"/>
      <c r="F33" s="4"/>
      <c r="G33" s="51"/>
    </row>
    <row r="34" spans="1:7" ht="16.5">
      <c r="E34" s="40"/>
      <c r="F34" s="40"/>
      <c r="G34" s="40"/>
    </row>
    <row r="36" spans="1:7">
      <c r="A36" s="246" t="s">
        <v>663</v>
      </c>
      <c r="B36" s="246"/>
      <c r="C36" s="246"/>
      <c r="D36" s="246" t="s">
        <v>664</v>
      </c>
      <c r="E36" s="246"/>
      <c r="F36" s="246"/>
      <c r="G36" s="246"/>
    </row>
    <row r="37" spans="1:7" ht="16.5">
      <c r="A37" s="235" t="s">
        <v>556</v>
      </c>
      <c r="B37" s="235"/>
      <c r="C37" s="235"/>
      <c r="D37" s="235" t="s">
        <v>557</v>
      </c>
      <c r="E37" s="235"/>
      <c r="F37" s="235"/>
      <c r="G37" s="235"/>
    </row>
    <row r="38" spans="1:7" ht="16.5">
      <c r="A38" s="40"/>
      <c r="B38" s="40"/>
      <c r="C38" s="40"/>
      <c r="D38" s="40"/>
      <c r="E38" s="40"/>
      <c r="F38" s="40"/>
      <c r="G38" s="40"/>
    </row>
    <row r="39" spans="1:7" ht="23.25" customHeight="1">
      <c r="A39" s="40"/>
      <c r="B39" s="40"/>
      <c r="C39" s="40"/>
      <c r="D39" s="40"/>
      <c r="E39" s="40"/>
      <c r="F39" s="40"/>
      <c r="G39" s="40"/>
    </row>
    <row r="40" spans="1:7" ht="13.5" customHeight="1">
      <c r="A40" s="40"/>
      <c r="B40" s="40"/>
      <c r="C40" s="40"/>
      <c r="D40" s="40"/>
      <c r="E40" s="40"/>
      <c r="F40" s="40"/>
      <c r="G40" s="40"/>
    </row>
    <row r="41" spans="1:7" ht="13.5" customHeight="1">
      <c r="A41" s="40"/>
      <c r="B41" s="40"/>
      <c r="C41" s="40"/>
      <c r="D41" s="40"/>
      <c r="E41" s="40"/>
      <c r="F41" s="40"/>
      <c r="G41" s="40"/>
    </row>
    <row r="42" spans="1:7" ht="15" customHeight="1">
      <c r="A42" s="247" t="s">
        <v>665</v>
      </c>
      <c r="B42" s="247"/>
      <c r="C42" s="247"/>
      <c r="D42" s="247"/>
      <c r="E42" s="247"/>
      <c r="F42" s="247"/>
      <c r="G42" s="247"/>
    </row>
    <row r="43" spans="1:7" ht="16.5">
      <c r="A43" s="235" t="s">
        <v>639</v>
      </c>
      <c r="B43" s="235"/>
      <c r="C43" s="235"/>
      <c r="D43" s="235"/>
      <c r="E43" s="235"/>
      <c r="F43" s="235"/>
      <c r="G43" s="235"/>
    </row>
    <row r="44" spans="1:7" ht="16.5">
      <c r="A44" s="40"/>
      <c r="B44" s="40"/>
      <c r="C44" s="40"/>
      <c r="D44" s="40"/>
      <c r="E44" s="40"/>
      <c r="F44" s="40"/>
      <c r="G44" s="40"/>
    </row>
    <row r="46" spans="1:7">
      <c r="A46" s="1"/>
      <c r="B46" s="2"/>
      <c r="E46" s="4"/>
      <c r="F46" s="4"/>
    </row>
    <row r="47" spans="1:7">
      <c r="A47" s="1"/>
      <c r="B47" s="2"/>
      <c r="E47" s="4"/>
      <c r="F47" s="4"/>
    </row>
    <row r="48" spans="1:7">
      <c r="A48" s="1"/>
      <c r="B48" s="2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55" spans="1:6">
      <c r="A55" s="1"/>
      <c r="B55" s="2"/>
      <c r="E55" s="4"/>
      <c r="F55" s="4"/>
    </row>
    <row r="56" spans="1:6">
      <c r="A56" s="1"/>
      <c r="B56" s="2"/>
      <c r="E56" s="4"/>
      <c r="F56" s="4"/>
    </row>
    <row r="57" spans="1:6">
      <c r="A57" s="1"/>
      <c r="B57" s="2"/>
      <c r="E57" s="4"/>
      <c r="F57" s="4"/>
    </row>
    <row r="58" spans="1:6">
      <c r="A58" s="1"/>
      <c r="B58" s="2"/>
      <c r="E58" s="4"/>
      <c r="F58" s="4"/>
    </row>
    <row r="59" spans="1:6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9"/>
  <sheetViews>
    <sheetView zoomScale="85" zoomScaleNormal="85" workbookViewId="0">
      <selection activeCell="E30" sqref="E30"/>
    </sheetView>
  </sheetViews>
  <sheetFormatPr defaultColWidth="11.42578125" defaultRowHeight="1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2" customHeight="1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16.5" customHeight="1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>
      <c r="A5" s="40"/>
      <c r="B5" s="40"/>
      <c r="C5" s="40"/>
      <c r="D5" s="40"/>
      <c r="E5" s="40"/>
      <c r="F5" s="40"/>
      <c r="G5" s="40"/>
    </row>
    <row r="6" spans="1:7" ht="17.25" customHeight="1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>
      <c r="A8" s="237" t="s">
        <v>682</v>
      </c>
      <c r="B8" s="237"/>
      <c r="C8" s="237"/>
      <c r="D8" s="237"/>
      <c r="E8" s="237"/>
      <c r="F8" s="237"/>
      <c r="G8" s="237"/>
    </row>
    <row r="9" spans="1:7" ht="15.75" customHeight="1">
      <c r="A9" s="41"/>
      <c r="B9" s="41"/>
      <c r="C9" s="41"/>
      <c r="D9" s="41"/>
      <c r="E9" s="41"/>
      <c r="F9" s="41"/>
      <c r="G9" s="41"/>
    </row>
    <row r="10" spans="1:7" ht="15.75" customHeight="1" thickBot="1">
      <c r="A10" s="41"/>
      <c r="B10" s="41"/>
      <c r="C10" s="41"/>
      <c r="D10" s="41"/>
      <c r="E10" s="41"/>
      <c r="F10" s="41"/>
      <c r="G10" s="41"/>
    </row>
    <row r="11" spans="1:7" ht="18.75">
      <c r="A11" s="72" t="s">
        <v>613</v>
      </c>
      <c r="B11" s="73"/>
      <c r="C11" s="73"/>
      <c r="D11" s="73"/>
      <c r="E11" s="73"/>
      <c r="F11" s="73"/>
      <c r="G11" s="74"/>
    </row>
    <row r="12" spans="1:7" ht="17.25">
      <c r="A12" s="69"/>
      <c r="B12" s="70"/>
      <c r="C12" s="70"/>
      <c r="D12" s="71"/>
      <c r="E12" s="241" t="s">
        <v>614</v>
      </c>
      <c r="F12" s="242"/>
      <c r="G12" s="53">
        <v>9624457.9000000004</v>
      </c>
    </row>
    <row r="13" spans="1:7" ht="21" thickBot="1">
      <c r="A13" s="66"/>
      <c r="B13" s="67"/>
      <c r="C13" s="67"/>
      <c r="D13" s="67"/>
      <c r="E13" s="67"/>
      <c r="F13" s="67"/>
      <c r="G13" s="68"/>
    </row>
    <row r="14" spans="1:7" ht="16.5">
      <c r="A14" s="75" t="s">
        <v>615</v>
      </c>
      <c r="B14" s="76" t="s">
        <v>616</v>
      </c>
      <c r="C14" s="76" t="s">
        <v>617</v>
      </c>
      <c r="D14" s="76" t="s">
        <v>618</v>
      </c>
      <c r="E14" s="76" t="s">
        <v>619</v>
      </c>
      <c r="F14" s="76" t="s">
        <v>620</v>
      </c>
      <c r="G14" s="77" t="s">
        <v>621</v>
      </c>
    </row>
    <row r="15" spans="1:7">
      <c r="A15" s="13">
        <v>43620</v>
      </c>
      <c r="B15" s="2">
        <v>2098</v>
      </c>
      <c r="C15" t="s">
        <v>683</v>
      </c>
      <c r="D15" t="s">
        <v>684</v>
      </c>
      <c r="E15" s="4"/>
      <c r="F15" s="4">
        <v>45000</v>
      </c>
      <c r="G15" s="98">
        <f>+G12+E15-F15</f>
        <v>9579457.9000000004</v>
      </c>
    </row>
    <row r="16" spans="1:7">
      <c r="A16" s="13">
        <v>43621</v>
      </c>
      <c r="B16" s="2">
        <v>2099</v>
      </c>
      <c r="C16" t="s">
        <v>541</v>
      </c>
      <c r="D16" t="s">
        <v>685</v>
      </c>
      <c r="E16" s="4"/>
      <c r="F16" s="4">
        <v>42490.81</v>
      </c>
      <c r="G16" s="98">
        <f>G15+E16-F16</f>
        <v>9536967.0899999999</v>
      </c>
    </row>
    <row r="17" spans="1:7">
      <c r="A17" s="13">
        <v>43622</v>
      </c>
      <c r="B17" s="2">
        <v>2100</v>
      </c>
      <c r="C17" t="s">
        <v>474</v>
      </c>
      <c r="D17" t="s">
        <v>686</v>
      </c>
      <c r="E17" s="4"/>
      <c r="F17" s="4">
        <v>44850</v>
      </c>
      <c r="G17" s="98">
        <f t="shared" ref="G17:G26" si="0">G16+E17-F17</f>
        <v>9492117.0899999999</v>
      </c>
    </row>
    <row r="18" spans="1:7">
      <c r="A18" s="13">
        <v>43627</v>
      </c>
      <c r="B18" s="2">
        <v>2101</v>
      </c>
      <c r="C18" t="s">
        <v>636</v>
      </c>
      <c r="D18" t="s">
        <v>687</v>
      </c>
      <c r="E18" s="4"/>
      <c r="F18" s="4">
        <v>10307.200000000001</v>
      </c>
      <c r="G18" s="98">
        <f t="shared" si="0"/>
        <v>9481809.8900000006</v>
      </c>
    </row>
    <row r="19" spans="1:7">
      <c r="A19" s="13">
        <v>43630</v>
      </c>
      <c r="B19" s="2">
        <v>2102</v>
      </c>
      <c r="C19" t="s">
        <v>197</v>
      </c>
      <c r="D19" t="s">
        <v>688</v>
      </c>
      <c r="E19" s="4"/>
      <c r="F19" s="4">
        <v>19600</v>
      </c>
      <c r="G19" s="98">
        <f t="shared" si="0"/>
        <v>9462209.8900000006</v>
      </c>
    </row>
    <row r="20" spans="1:7">
      <c r="A20" s="13">
        <v>43630</v>
      </c>
      <c r="B20" s="2">
        <v>2103</v>
      </c>
      <c r="C20" t="s">
        <v>474</v>
      </c>
      <c r="D20" t="s">
        <v>686</v>
      </c>
      <c r="E20" s="4"/>
      <c r="F20" s="4">
        <v>53150</v>
      </c>
      <c r="G20" s="98">
        <f t="shared" si="0"/>
        <v>9409059.8900000006</v>
      </c>
    </row>
    <row r="21" spans="1:7">
      <c r="A21" s="13">
        <v>43633</v>
      </c>
      <c r="B21" s="2">
        <v>2104</v>
      </c>
      <c r="C21" t="s">
        <v>689</v>
      </c>
      <c r="D21" t="s">
        <v>690</v>
      </c>
      <c r="E21" s="4"/>
      <c r="F21" s="4">
        <v>5940</v>
      </c>
      <c r="G21" s="98">
        <f t="shared" si="0"/>
        <v>9403119.8900000006</v>
      </c>
    </row>
    <row r="22" spans="1:7">
      <c r="A22" s="13">
        <v>43642</v>
      </c>
      <c r="B22" s="2">
        <v>2105</v>
      </c>
      <c r="C22" t="s">
        <v>474</v>
      </c>
      <c r="D22" t="s">
        <v>686</v>
      </c>
      <c r="E22" s="4"/>
      <c r="F22" s="4">
        <v>43850</v>
      </c>
      <c r="G22" s="98">
        <f t="shared" si="0"/>
        <v>9359269.8900000006</v>
      </c>
    </row>
    <row r="23" spans="1:7">
      <c r="A23" s="13">
        <v>43642</v>
      </c>
      <c r="B23" s="2">
        <v>2106</v>
      </c>
      <c r="C23" t="s">
        <v>691</v>
      </c>
      <c r="D23" t="s">
        <v>692</v>
      </c>
      <c r="E23" s="4"/>
      <c r="F23" s="4">
        <v>4200.12</v>
      </c>
      <c r="G23" s="98">
        <f t="shared" si="0"/>
        <v>9355069.7700000014</v>
      </c>
    </row>
    <row r="24" spans="1:7">
      <c r="A24" s="13">
        <v>43643</v>
      </c>
      <c r="B24" s="2">
        <v>2107</v>
      </c>
      <c r="C24" t="s">
        <v>541</v>
      </c>
      <c r="D24" t="s">
        <v>685</v>
      </c>
      <c r="E24" s="4"/>
      <c r="F24" s="4">
        <v>41042.370000000003</v>
      </c>
      <c r="G24" s="98">
        <f t="shared" si="0"/>
        <v>9314027.4000000022</v>
      </c>
    </row>
    <row r="25" spans="1:7">
      <c r="A25" s="13">
        <v>43646</v>
      </c>
      <c r="B25" s="2" t="s">
        <v>401</v>
      </c>
      <c r="C25" t="s">
        <v>146</v>
      </c>
      <c r="D25" t="s">
        <v>656</v>
      </c>
      <c r="E25" s="4"/>
      <c r="F25" s="4">
        <v>40828.51</v>
      </c>
      <c r="G25" s="98">
        <f t="shared" si="0"/>
        <v>9273198.8900000025</v>
      </c>
    </row>
    <row r="26" spans="1:7" ht="15.75" thickBot="1">
      <c r="A26" s="29">
        <v>43646</v>
      </c>
      <c r="B26" s="30" t="s">
        <v>401</v>
      </c>
      <c r="C26" s="17" t="s">
        <v>146</v>
      </c>
      <c r="D26" s="17" t="s">
        <v>693</v>
      </c>
      <c r="E26" s="10"/>
      <c r="F26" s="10">
        <v>1087.8800000000001</v>
      </c>
      <c r="G26" s="99">
        <f t="shared" si="0"/>
        <v>9272111.0100000016</v>
      </c>
    </row>
    <row r="27" spans="1:7" ht="16.5">
      <c r="A27" s="1"/>
      <c r="B27" s="2"/>
      <c r="E27" s="4"/>
      <c r="F27" s="4"/>
      <c r="G27" s="93"/>
    </row>
    <row r="28" spans="1:7" ht="16.5">
      <c r="A28" s="1"/>
      <c r="B28" s="2"/>
      <c r="E28" s="4"/>
      <c r="F28" s="4"/>
      <c r="G28" s="51"/>
    </row>
    <row r="29" spans="1:7" ht="16.5">
      <c r="A29" s="1"/>
      <c r="B29" s="2"/>
      <c r="E29" s="92"/>
      <c r="F29" s="4"/>
      <c r="G29" s="93"/>
    </row>
    <row r="30" spans="1:7" ht="16.5">
      <c r="A30" s="1"/>
      <c r="B30" s="2"/>
      <c r="E30" s="92"/>
      <c r="F30" s="4"/>
      <c r="G30" s="93"/>
    </row>
    <row r="31" spans="1:7" ht="16.5">
      <c r="A31" s="1"/>
      <c r="B31" s="2"/>
      <c r="E31" s="92"/>
      <c r="F31" s="4"/>
      <c r="G31" s="93"/>
    </row>
    <row r="32" spans="1:7" ht="16.5">
      <c r="A32" s="1"/>
      <c r="B32" s="2"/>
      <c r="E32" s="92"/>
      <c r="F32" s="4"/>
      <c r="G32" s="93"/>
    </row>
    <row r="33" spans="1:7" ht="15.75" customHeight="1">
      <c r="A33" s="1"/>
      <c r="B33" s="94"/>
      <c r="E33" s="4"/>
      <c r="F33" s="4"/>
      <c r="G33" s="51"/>
    </row>
    <row r="34" spans="1:7" ht="16.5">
      <c r="E34" s="40"/>
      <c r="F34" s="40"/>
      <c r="G34" s="40"/>
    </row>
    <row r="36" spans="1:7">
      <c r="A36" s="246" t="s">
        <v>663</v>
      </c>
      <c r="B36" s="246"/>
      <c r="C36" s="246"/>
      <c r="D36" s="246" t="s">
        <v>664</v>
      </c>
      <c r="E36" s="246"/>
      <c r="F36" s="246"/>
      <c r="G36" s="246"/>
    </row>
    <row r="37" spans="1:7" ht="16.5">
      <c r="A37" s="235" t="s">
        <v>556</v>
      </c>
      <c r="B37" s="235"/>
      <c r="C37" s="235"/>
      <c r="D37" s="235" t="s">
        <v>557</v>
      </c>
      <c r="E37" s="235"/>
      <c r="F37" s="235"/>
      <c r="G37" s="235"/>
    </row>
    <row r="38" spans="1:7" ht="16.5">
      <c r="A38" s="40"/>
      <c r="B38" s="40"/>
      <c r="C38" s="40"/>
      <c r="D38" s="40"/>
      <c r="E38" s="40"/>
      <c r="F38" s="40"/>
      <c r="G38" s="40"/>
    </row>
    <row r="39" spans="1:7" ht="23.25" customHeight="1">
      <c r="A39" s="40"/>
      <c r="B39" s="40"/>
      <c r="C39" s="40"/>
      <c r="D39" s="40"/>
      <c r="E39" s="40"/>
      <c r="F39" s="40"/>
      <c r="G39" s="40"/>
    </row>
    <row r="40" spans="1:7" ht="13.5" customHeight="1">
      <c r="A40" s="40"/>
      <c r="B40" s="40"/>
      <c r="C40" s="40"/>
      <c r="D40" s="40"/>
      <c r="E40" s="40"/>
      <c r="F40" s="40"/>
      <c r="G40" s="40"/>
    </row>
    <row r="41" spans="1:7" ht="13.5" customHeight="1">
      <c r="A41" s="40"/>
      <c r="B41" s="40"/>
      <c r="C41" s="40"/>
      <c r="D41" s="40"/>
      <c r="E41" s="40"/>
      <c r="F41" s="40"/>
      <c r="G41" s="40"/>
    </row>
    <row r="42" spans="1:7" ht="15" customHeight="1">
      <c r="A42" s="247" t="s">
        <v>665</v>
      </c>
      <c r="B42" s="247"/>
      <c r="C42" s="247"/>
      <c r="D42" s="247"/>
      <c r="E42" s="247"/>
      <c r="F42" s="247"/>
      <c r="G42" s="247"/>
    </row>
    <row r="43" spans="1:7" ht="16.5">
      <c r="A43" s="235" t="s">
        <v>639</v>
      </c>
      <c r="B43" s="235"/>
      <c r="C43" s="235"/>
      <c r="D43" s="235"/>
      <c r="E43" s="235"/>
      <c r="F43" s="235"/>
      <c r="G43" s="235"/>
    </row>
    <row r="44" spans="1:7" ht="16.5">
      <c r="A44" s="40"/>
      <c r="B44" s="40"/>
      <c r="C44" s="40"/>
      <c r="D44" s="40"/>
      <c r="E44" s="40"/>
      <c r="F44" s="40"/>
      <c r="G44" s="40"/>
    </row>
    <row r="46" spans="1:7">
      <c r="A46" s="1"/>
      <c r="B46" s="2"/>
      <c r="E46" s="4"/>
      <c r="F46" s="4"/>
    </row>
    <row r="47" spans="1:7">
      <c r="A47" s="1"/>
      <c r="B47" s="2"/>
      <c r="E47" s="4"/>
      <c r="F47" s="4"/>
    </row>
    <row r="48" spans="1:7">
      <c r="A48" s="1"/>
      <c r="B48" s="2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55" spans="1:6">
      <c r="A55" s="1"/>
      <c r="B55" s="2"/>
      <c r="E55" s="4"/>
      <c r="F55" s="4"/>
    </row>
    <row r="56" spans="1:6">
      <c r="A56" s="1"/>
      <c r="B56" s="2"/>
      <c r="E56" s="4"/>
      <c r="F56" s="4"/>
    </row>
    <row r="57" spans="1:6">
      <c r="A57" s="1"/>
      <c r="B57" s="2"/>
      <c r="E57" s="4"/>
      <c r="F57" s="4"/>
    </row>
    <row r="58" spans="1:6">
      <c r="A58" s="1"/>
      <c r="B58" s="2"/>
      <c r="E58" s="4"/>
      <c r="F58" s="4"/>
    </row>
    <row r="59" spans="1:6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zoomScale="85" zoomScaleNormal="85" workbookViewId="0">
      <selection activeCell="E9" sqref="E9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2" customHeight="1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16.5" customHeight="1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>
      <c r="A5" s="40"/>
      <c r="B5" s="40"/>
      <c r="C5" s="40"/>
      <c r="D5" s="40"/>
      <c r="E5" s="40"/>
      <c r="F5" s="40"/>
      <c r="G5" s="40"/>
    </row>
    <row r="6" spans="1:7" ht="17.25" customHeight="1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>
      <c r="A8" s="237" t="s">
        <v>694</v>
      </c>
      <c r="B8" s="237"/>
      <c r="C8" s="237"/>
      <c r="D8" s="237"/>
      <c r="E8" s="237"/>
      <c r="F8" s="237"/>
      <c r="G8" s="237"/>
    </row>
    <row r="9" spans="1:7" ht="15.75" customHeight="1">
      <c r="A9" s="41"/>
      <c r="B9" s="41"/>
      <c r="C9" s="41"/>
      <c r="D9" s="41"/>
      <c r="E9" s="41"/>
      <c r="F9" s="41"/>
      <c r="G9" s="41"/>
    </row>
    <row r="10" spans="1:7" ht="15.75" customHeight="1" thickBot="1">
      <c r="A10" s="41"/>
      <c r="B10" s="41"/>
      <c r="C10" s="41"/>
      <c r="D10" s="41"/>
      <c r="E10" s="41"/>
      <c r="F10" s="41"/>
      <c r="G10" s="41"/>
    </row>
    <row r="11" spans="1:7" ht="18.75">
      <c r="A11" s="72" t="s">
        <v>613</v>
      </c>
      <c r="B11" s="73"/>
      <c r="C11" s="73"/>
      <c r="D11" s="73"/>
      <c r="E11" s="73"/>
      <c r="F11" s="73"/>
      <c r="G11" s="74"/>
    </row>
    <row r="12" spans="1:7" ht="17.25">
      <c r="A12" s="69"/>
      <c r="B12" s="70"/>
      <c r="C12" s="70"/>
      <c r="D12" s="71"/>
      <c r="E12" s="241" t="s">
        <v>614</v>
      </c>
      <c r="F12" s="242"/>
      <c r="G12" s="53">
        <v>9272111.0099999998</v>
      </c>
    </row>
    <row r="13" spans="1:7" ht="21" thickBot="1">
      <c r="A13" s="66"/>
      <c r="B13" s="67"/>
      <c r="C13" s="67"/>
      <c r="D13" s="67"/>
      <c r="E13" s="67"/>
      <c r="F13" s="67"/>
      <c r="G13" s="68"/>
    </row>
    <row r="14" spans="1:7" ht="16.5">
      <c r="A14" s="75" t="s">
        <v>615</v>
      </c>
      <c r="B14" s="76" t="s">
        <v>616</v>
      </c>
      <c r="C14" s="76" t="s">
        <v>617</v>
      </c>
      <c r="D14" s="76" t="s">
        <v>618</v>
      </c>
      <c r="E14" s="76" t="s">
        <v>619</v>
      </c>
      <c r="F14" s="76" t="s">
        <v>620</v>
      </c>
      <c r="G14" s="77" t="s">
        <v>621</v>
      </c>
    </row>
    <row r="15" spans="1:7">
      <c r="A15" s="13">
        <v>43648</v>
      </c>
      <c r="B15" s="2">
        <v>2108</v>
      </c>
      <c r="C15" t="s">
        <v>695</v>
      </c>
      <c r="D15" t="s">
        <v>696</v>
      </c>
      <c r="E15" s="4"/>
      <c r="F15" s="4">
        <v>93225</v>
      </c>
      <c r="G15" s="98">
        <f>G12+E15-F15</f>
        <v>9178886.0099999998</v>
      </c>
    </row>
    <row r="16" spans="1:7">
      <c r="A16" s="13">
        <v>43656</v>
      </c>
      <c r="B16" s="2">
        <v>2109</v>
      </c>
      <c r="C16" t="s">
        <v>474</v>
      </c>
      <c r="D16" t="s">
        <v>686</v>
      </c>
      <c r="E16" s="4"/>
      <c r="F16" s="4">
        <v>58050</v>
      </c>
      <c r="G16" s="98">
        <f t="shared" ref="G16:G34" si="0">G15+E16-F16</f>
        <v>9120836.0099999998</v>
      </c>
    </row>
    <row r="17" spans="1:7">
      <c r="A17" s="13">
        <v>43661</v>
      </c>
      <c r="B17" s="100" t="s">
        <v>679</v>
      </c>
      <c r="C17" t="s">
        <v>661</v>
      </c>
      <c r="D17" t="s">
        <v>697</v>
      </c>
      <c r="E17" s="4">
        <v>7125000</v>
      </c>
      <c r="F17" s="4"/>
      <c r="G17" s="98">
        <f t="shared" si="0"/>
        <v>16245836.01</v>
      </c>
    </row>
    <row r="18" spans="1:7">
      <c r="A18" s="13">
        <v>43661</v>
      </c>
      <c r="B18" s="2">
        <v>2110</v>
      </c>
      <c r="C18" t="s">
        <v>541</v>
      </c>
      <c r="D18" t="s">
        <v>685</v>
      </c>
      <c r="E18" s="4"/>
      <c r="F18" s="4">
        <v>44027.48</v>
      </c>
      <c r="G18" s="98">
        <f t="shared" si="0"/>
        <v>16201808.529999999</v>
      </c>
    </row>
    <row r="19" spans="1:7">
      <c r="A19" s="13">
        <v>43662</v>
      </c>
      <c r="B19" s="2">
        <v>2111</v>
      </c>
      <c r="C19" t="s">
        <v>36</v>
      </c>
      <c r="D19" t="s">
        <v>136</v>
      </c>
      <c r="E19" s="4"/>
      <c r="F19" s="4">
        <v>0</v>
      </c>
      <c r="G19" s="98">
        <f t="shared" si="0"/>
        <v>16201808.529999999</v>
      </c>
    </row>
    <row r="20" spans="1:7">
      <c r="A20" s="13">
        <v>43662</v>
      </c>
      <c r="B20" s="2">
        <v>2112</v>
      </c>
      <c r="C20" t="s">
        <v>30</v>
      </c>
      <c r="D20" t="s">
        <v>698</v>
      </c>
      <c r="E20" s="4"/>
      <c r="F20" s="4">
        <v>4203.6000000000004</v>
      </c>
      <c r="G20" s="98">
        <f t="shared" si="0"/>
        <v>16197604.93</v>
      </c>
    </row>
    <row r="21" spans="1:7">
      <c r="A21" s="13">
        <v>43662</v>
      </c>
      <c r="B21" s="2">
        <v>2113</v>
      </c>
      <c r="C21" t="s">
        <v>30</v>
      </c>
      <c r="D21" t="s">
        <v>699</v>
      </c>
      <c r="E21" s="4"/>
      <c r="F21" s="4">
        <v>110740</v>
      </c>
      <c r="G21" s="98">
        <f t="shared" si="0"/>
        <v>16086864.93</v>
      </c>
    </row>
    <row r="22" spans="1:7">
      <c r="A22" s="13">
        <v>43662</v>
      </c>
      <c r="B22" s="2">
        <v>2114</v>
      </c>
      <c r="C22" t="s">
        <v>220</v>
      </c>
      <c r="D22" t="s">
        <v>700</v>
      </c>
      <c r="E22" s="4"/>
      <c r="F22" s="4">
        <v>18984</v>
      </c>
      <c r="G22" s="98">
        <f t="shared" si="0"/>
        <v>16067880.93</v>
      </c>
    </row>
    <row r="23" spans="1:7">
      <c r="A23" s="13">
        <v>43662</v>
      </c>
      <c r="B23" s="2">
        <v>2115</v>
      </c>
      <c r="C23" t="s">
        <v>161</v>
      </c>
      <c r="D23" t="s">
        <v>701</v>
      </c>
      <c r="E23" s="4"/>
      <c r="F23" s="4">
        <v>59037.63</v>
      </c>
      <c r="G23" s="98">
        <f t="shared" si="0"/>
        <v>16008843.299999999</v>
      </c>
    </row>
    <row r="24" spans="1:7">
      <c r="A24" s="13">
        <v>43662</v>
      </c>
      <c r="B24" s="2">
        <v>2116</v>
      </c>
      <c r="C24" t="s">
        <v>648</v>
      </c>
      <c r="D24" t="s">
        <v>702</v>
      </c>
      <c r="E24" s="4"/>
      <c r="F24" s="4">
        <v>13334</v>
      </c>
      <c r="G24" s="98">
        <f t="shared" si="0"/>
        <v>15995509.299999999</v>
      </c>
    </row>
    <row r="25" spans="1:7">
      <c r="A25" s="13">
        <v>43663</v>
      </c>
      <c r="B25" s="2">
        <v>2117</v>
      </c>
      <c r="C25" t="s">
        <v>703</v>
      </c>
      <c r="D25" t="s">
        <v>418</v>
      </c>
      <c r="E25" s="4"/>
      <c r="F25" s="4">
        <v>9074.6299999999992</v>
      </c>
      <c r="G25" s="98">
        <f t="shared" si="0"/>
        <v>15986434.669999998</v>
      </c>
    </row>
    <row r="26" spans="1:7">
      <c r="A26" s="13">
        <v>43665</v>
      </c>
      <c r="B26" s="2">
        <v>2118</v>
      </c>
      <c r="C26" t="s">
        <v>419</v>
      </c>
      <c r="D26" t="s">
        <v>704</v>
      </c>
      <c r="E26" s="4"/>
      <c r="F26" s="4">
        <v>20180.16</v>
      </c>
      <c r="G26" s="98">
        <f t="shared" si="0"/>
        <v>15966254.509999998</v>
      </c>
    </row>
    <row r="27" spans="1:7">
      <c r="A27" s="13">
        <v>43668</v>
      </c>
      <c r="B27" s="2">
        <v>2119</v>
      </c>
      <c r="C27" t="s">
        <v>705</v>
      </c>
      <c r="D27" t="s">
        <v>706</v>
      </c>
      <c r="E27" s="4"/>
      <c r="F27" s="4">
        <v>5000</v>
      </c>
      <c r="G27" s="98">
        <f t="shared" si="0"/>
        <v>15961254.509999998</v>
      </c>
    </row>
    <row r="28" spans="1:7">
      <c r="A28" s="13">
        <v>43668</v>
      </c>
      <c r="B28" s="2">
        <v>2120</v>
      </c>
      <c r="C28" t="s">
        <v>707</v>
      </c>
      <c r="D28" t="s">
        <v>708</v>
      </c>
      <c r="E28" s="4"/>
      <c r="F28" s="4">
        <v>48420</v>
      </c>
      <c r="G28" s="98">
        <f t="shared" si="0"/>
        <v>15912834.509999998</v>
      </c>
    </row>
    <row r="29" spans="1:7">
      <c r="A29" s="13">
        <v>43668</v>
      </c>
      <c r="B29" s="2">
        <v>2121</v>
      </c>
      <c r="C29" t="s">
        <v>30</v>
      </c>
      <c r="D29" t="s">
        <v>709</v>
      </c>
      <c r="E29" s="4"/>
      <c r="F29" s="4">
        <v>19012.25</v>
      </c>
      <c r="G29" s="98">
        <f t="shared" si="0"/>
        <v>15893822.259999998</v>
      </c>
    </row>
    <row r="30" spans="1:7">
      <c r="A30" s="13">
        <v>43668</v>
      </c>
      <c r="B30" s="2">
        <v>2122</v>
      </c>
      <c r="C30" t="s">
        <v>695</v>
      </c>
      <c r="D30" t="s">
        <v>710</v>
      </c>
      <c r="E30" s="4"/>
      <c r="F30" s="4">
        <v>23730</v>
      </c>
      <c r="G30" s="98">
        <f t="shared" si="0"/>
        <v>15870092.259999998</v>
      </c>
    </row>
    <row r="31" spans="1:7">
      <c r="A31" s="13">
        <v>43671</v>
      </c>
      <c r="B31" s="2">
        <v>2123</v>
      </c>
      <c r="C31" t="s">
        <v>711</v>
      </c>
      <c r="D31" t="s">
        <v>712</v>
      </c>
      <c r="E31" s="4"/>
      <c r="F31" s="4">
        <v>8100</v>
      </c>
      <c r="G31" s="98">
        <f t="shared" si="0"/>
        <v>15861992.259999998</v>
      </c>
    </row>
    <row r="32" spans="1:7">
      <c r="A32" s="13">
        <v>43671</v>
      </c>
      <c r="B32" s="2">
        <v>2124</v>
      </c>
      <c r="C32" t="s">
        <v>474</v>
      </c>
      <c r="D32" t="s">
        <v>686</v>
      </c>
      <c r="E32" s="4"/>
      <c r="F32" s="4">
        <v>36100</v>
      </c>
      <c r="G32" s="98">
        <f t="shared" si="0"/>
        <v>15825892.259999998</v>
      </c>
    </row>
    <row r="33" spans="1:7" ht="15.75" customHeight="1">
      <c r="A33" s="13">
        <v>43677</v>
      </c>
      <c r="B33" s="2" t="s">
        <v>401</v>
      </c>
      <c r="C33" t="s">
        <v>146</v>
      </c>
      <c r="D33" t="s">
        <v>656</v>
      </c>
      <c r="E33" s="4"/>
      <c r="F33" s="4">
        <v>13209.6</v>
      </c>
      <c r="G33" s="98">
        <f t="shared" si="0"/>
        <v>15812682.659999998</v>
      </c>
    </row>
    <row r="34" spans="1:7" ht="15.75" thickBot="1">
      <c r="A34" s="29">
        <v>43677</v>
      </c>
      <c r="B34" s="30" t="s">
        <v>401</v>
      </c>
      <c r="C34" s="17" t="s">
        <v>146</v>
      </c>
      <c r="D34" s="17" t="s">
        <v>713</v>
      </c>
      <c r="E34" s="10"/>
      <c r="F34" s="10">
        <v>1066.2</v>
      </c>
      <c r="G34" s="99">
        <f t="shared" si="0"/>
        <v>15811616.459999999</v>
      </c>
    </row>
    <row r="35" spans="1:7">
      <c r="A35" s="1"/>
      <c r="B35" s="2"/>
      <c r="E35" s="4"/>
      <c r="F35" s="4"/>
      <c r="G35" s="5"/>
    </row>
    <row r="36" spans="1:7">
      <c r="A36" s="1"/>
      <c r="B36" s="2"/>
      <c r="E36" s="4"/>
      <c r="F36" s="4"/>
      <c r="G36" s="5"/>
    </row>
    <row r="37" spans="1:7">
      <c r="A37" s="1"/>
      <c r="B37" s="2"/>
      <c r="E37" s="4"/>
      <c r="F37" s="4"/>
      <c r="G37" s="5"/>
    </row>
    <row r="38" spans="1:7">
      <c r="A38" s="1"/>
      <c r="B38" s="2"/>
      <c r="E38" s="4"/>
      <c r="F38" s="4"/>
      <c r="G38" s="5"/>
    </row>
    <row r="39" spans="1:7">
      <c r="A39" s="1"/>
      <c r="B39" s="2"/>
      <c r="E39" s="4"/>
      <c r="F39" s="4"/>
      <c r="G39" s="5"/>
    </row>
    <row r="41" spans="1:7">
      <c r="A41" s="246" t="s">
        <v>663</v>
      </c>
      <c r="B41" s="246"/>
      <c r="C41" s="246"/>
      <c r="D41" s="246" t="s">
        <v>664</v>
      </c>
      <c r="E41" s="246"/>
      <c r="F41" s="246"/>
      <c r="G41" s="246"/>
    </row>
    <row r="42" spans="1:7" ht="16.5">
      <c r="A42" s="235" t="s">
        <v>556</v>
      </c>
      <c r="B42" s="235"/>
      <c r="C42" s="235"/>
      <c r="D42" s="235" t="s">
        <v>557</v>
      </c>
      <c r="E42" s="235"/>
      <c r="F42" s="235"/>
      <c r="G42" s="235"/>
    </row>
    <row r="43" spans="1:7" ht="16.5">
      <c r="A43" s="40"/>
      <c r="B43" s="40"/>
      <c r="C43" s="40"/>
      <c r="D43" s="40"/>
      <c r="E43" s="40"/>
      <c r="F43" s="40"/>
      <c r="G43" s="40"/>
    </row>
    <row r="44" spans="1:7" ht="23.25" customHeight="1">
      <c r="A44" s="40"/>
      <c r="B44" s="40"/>
      <c r="C44" s="40"/>
      <c r="D44" s="40"/>
      <c r="E44" s="40"/>
      <c r="F44" s="40"/>
      <c r="G44" s="40"/>
    </row>
    <row r="45" spans="1:7" ht="13.5" customHeight="1">
      <c r="A45" s="40"/>
      <c r="B45" s="40"/>
      <c r="C45" s="40"/>
      <c r="D45" s="40"/>
      <c r="E45" s="40"/>
      <c r="F45" s="40"/>
      <c r="G45" s="40"/>
    </row>
    <row r="46" spans="1:7" ht="13.5" customHeight="1">
      <c r="A46" s="40"/>
      <c r="B46" s="40"/>
      <c r="C46" s="40"/>
      <c r="D46" s="40"/>
      <c r="E46" s="40"/>
      <c r="F46" s="40"/>
      <c r="G46" s="40"/>
    </row>
    <row r="47" spans="1:7" ht="15" customHeight="1">
      <c r="A47" s="247" t="s">
        <v>665</v>
      </c>
      <c r="B47" s="247"/>
      <c r="C47" s="247"/>
      <c r="D47" s="247"/>
      <c r="E47" s="247"/>
      <c r="F47" s="247"/>
      <c r="G47" s="247"/>
    </row>
    <row r="48" spans="1:7" ht="16.5">
      <c r="A48" s="235" t="s">
        <v>639</v>
      </c>
      <c r="B48" s="235"/>
      <c r="C48" s="235"/>
      <c r="D48" s="235"/>
      <c r="E48" s="235"/>
      <c r="F48" s="235"/>
      <c r="G48" s="235"/>
    </row>
    <row r="49" spans="1:7" ht="16.5">
      <c r="A49" s="40"/>
      <c r="B49" s="40"/>
      <c r="C49" s="40"/>
      <c r="D49" s="40"/>
      <c r="E49" s="40"/>
      <c r="F49" s="40"/>
      <c r="G49" s="40"/>
    </row>
    <row r="51" spans="1:7">
      <c r="A51" s="1"/>
      <c r="B51" s="2"/>
      <c r="E51" s="4"/>
      <c r="F51" s="4"/>
    </row>
    <row r="52" spans="1:7">
      <c r="A52" s="1"/>
      <c r="B52" s="2"/>
      <c r="E52" s="4"/>
      <c r="F52" s="4"/>
    </row>
    <row r="53" spans="1:7">
      <c r="A53" s="1"/>
      <c r="B53" s="2"/>
      <c r="E53" s="4"/>
      <c r="F53" s="4"/>
    </row>
    <row r="54" spans="1:7">
      <c r="A54" s="1"/>
      <c r="B54" s="2"/>
      <c r="E54" s="4"/>
      <c r="F54" s="4"/>
    </row>
    <row r="55" spans="1:7">
      <c r="A55" s="1"/>
      <c r="B55" s="2"/>
      <c r="E55" s="4"/>
      <c r="F55" s="4"/>
    </row>
    <row r="56" spans="1:7">
      <c r="A56" s="1"/>
      <c r="B56" s="2"/>
      <c r="E56" s="4"/>
      <c r="F56" s="4"/>
    </row>
    <row r="57" spans="1:7">
      <c r="A57" s="1"/>
      <c r="B57" s="2"/>
      <c r="E57" s="4"/>
      <c r="F57" s="4"/>
    </row>
    <row r="58" spans="1:7">
      <c r="A58" s="1"/>
      <c r="B58" s="2"/>
      <c r="E58" s="4"/>
      <c r="F58" s="4"/>
    </row>
    <row r="59" spans="1:7">
      <c r="A59" s="1"/>
      <c r="B59" s="2"/>
      <c r="E59" s="4"/>
      <c r="F59" s="4"/>
    </row>
    <row r="60" spans="1:7">
      <c r="A60" s="1"/>
      <c r="B60" s="2"/>
      <c r="E60" s="4"/>
      <c r="F60" s="4"/>
    </row>
    <row r="61" spans="1:7">
      <c r="A61" s="1"/>
      <c r="B61" s="2"/>
      <c r="E61" s="4"/>
      <c r="F61" s="4"/>
    </row>
    <row r="62" spans="1:7">
      <c r="A62" s="1"/>
      <c r="B62" s="2"/>
      <c r="E62" s="4"/>
      <c r="F62" s="4"/>
    </row>
    <row r="63" spans="1:7">
      <c r="A63" s="1"/>
      <c r="B63" s="2"/>
      <c r="E63" s="4"/>
      <c r="F63" s="4"/>
    </row>
    <row r="64" spans="1:7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4"/>
  <sheetViews>
    <sheetView zoomScale="85" zoomScaleNormal="85" workbookViewId="0">
      <selection activeCell="J25" sqref="J25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2" customHeight="1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16.5" customHeight="1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>
      <c r="A5" s="40"/>
      <c r="B5" s="40"/>
      <c r="C5" s="40"/>
      <c r="D5" s="40"/>
      <c r="E5" s="40"/>
      <c r="F5" s="40"/>
      <c r="G5" s="40"/>
    </row>
    <row r="6" spans="1:7" ht="17.25" customHeight="1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>
      <c r="A8" s="237" t="s">
        <v>714</v>
      </c>
      <c r="B8" s="237"/>
      <c r="C8" s="237"/>
      <c r="D8" s="237"/>
      <c r="E8" s="237"/>
      <c r="F8" s="237"/>
      <c r="G8" s="237"/>
    </row>
    <row r="9" spans="1:7" ht="15.75" customHeight="1">
      <c r="A9" s="41"/>
      <c r="B9" s="41"/>
      <c r="C9" s="41"/>
      <c r="D9" s="41"/>
      <c r="E9" s="41"/>
      <c r="F9" s="41"/>
      <c r="G9" s="41"/>
    </row>
    <row r="10" spans="1:7" ht="15.75" customHeight="1" thickBot="1">
      <c r="A10" s="41"/>
      <c r="B10" s="41"/>
      <c r="C10" s="41"/>
      <c r="D10" s="41"/>
      <c r="E10" s="41"/>
      <c r="F10" s="41"/>
      <c r="G10" s="41"/>
    </row>
    <row r="11" spans="1:7" ht="18.75">
      <c r="A11" s="72" t="s">
        <v>613</v>
      </c>
      <c r="B11" s="73"/>
      <c r="C11" s="73"/>
      <c r="D11" s="73"/>
      <c r="E11" s="73"/>
      <c r="F11" s="73"/>
      <c r="G11" s="74"/>
    </row>
    <row r="12" spans="1:7" ht="17.25">
      <c r="A12" s="69"/>
      <c r="B12" s="70"/>
      <c r="C12" s="70"/>
      <c r="D12" s="71"/>
      <c r="E12" s="241" t="s">
        <v>614</v>
      </c>
      <c r="F12" s="242"/>
      <c r="G12" s="53">
        <v>15811616.460000001</v>
      </c>
    </row>
    <row r="13" spans="1:7" ht="21" thickBot="1">
      <c r="A13" s="66"/>
      <c r="B13" s="67"/>
      <c r="C13" s="67"/>
      <c r="D13" s="67"/>
      <c r="E13" s="67"/>
      <c r="F13" s="67"/>
      <c r="G13" s="68"/>
    </row>
    <row r="14" spans="1:7" ht="16.5">
      <c r="A14" s="75" t="s">
        <v>615</v>
      </c>
      <c r="B14" s="76" t="s">
        <v>616</v>
      </c>
      <c r="C14" s="76" t="s">
        <v>617</v>
      </c>
      <c r="D14" s="76" t="s">
        <v>618</v>
      </c>
      <c r="E14" s="76" t="s">
        <v>619</v>
      </c>
      <c r="F14" s="76" t="s">
        <v>620</v>
      </c>
      <c r="G14" s="77" t="s">
        <v>621</v>
      </c>
    </row>
    <row r="15" spans="1:7">
      <c r="A15" s="13">
        <v>43678</v>
      </c>
      <c r="B15" s="2">
        <v>2125</v>
      </c>
      <c r="C15" t="s">
        <v>50</v>
      </c>
      <c r="D15" t="s">
        <v>685</v>
      </c>
      <c r="E15" s="4"/>
      <c r="F15" s="4">
        <v>44537.36</v>
      </c>
      <c r="G15" s="98">
        <f>G12+E15-F15</f>
        <v>15767079.100000001</v>
      </c>
    </row>
    <row r="16" spans="1:7">
      <c r="A16" s="13">
        <v>43679</v>
      </c>
      <c r="B16" s="2">
        <v>2126</v>
      </c>
      <c r="C16" t="s">
        <v>715</v>
      </c>
      <c r="D16" t="s">
        <v>716</v>
      </c>
      <c r="E16" s="4"/>
      <c r="F16" s="4">
        <v>12600</v>
      </c>
      <c r="G16" s="98">
        <f t="shared" ref="G16:G30" si="0">G15+E16-F16</f>
        <v>15754479.100000001</v>
      </c>
    </row>
    <row r="17" spans="1:7">
      <c r="A17" s="13">
        <v>43682</v>
      </c>
      <c r="B17" s="2">
        <v>2127</v>
      </c>
      <c r="C17" t="s">
        <v>717</v>
      </c>
      <c r="D17" t="s">
        <v>718</v>
      </c>
      <c r="E17" s="4"/>
      <c r="F17" s="4">
        <v>70574.45</v>
      </c>
      <c r="G17" s="98">
        <f t="shared" si="0"/>
        <v>15683904.650000002</v>
      </c>
    </row>
    <row r="18" spans="1:7">
      <c r="A18" s="13">
        <v>43684</v>
      </c>
      <c r="B18" s="2">
        <v>2128</v>
      </c>
      <c r="C18" t="s">
        <v>719</v>
      </c>
      <c r="D18" t="s">
        <v>720</v>
      </c>
      <c r="E18" s="4"/>
      <c r="F18" s="4">
        <v>16505.84</v>
      </c>
      <c r="G18" s="98">
        <f t="shared" si="0"/>
        <v>15667398.810000002</v>
      </c>
    </row>
    <row r="19" spans="1:7">
      <c r="A19" s="13">
        <v>43684</v>
      </c>
      <c r="B19" s="2">
        <v>2129</v>
      </c>
      <c r="C19" t="s">
        <v>721</v>
      </c>
      <c r="D19" t="s">
        <v>722</v>
      </c>
      <c r="E19" s="4"/>
      <c r="F19" s="4">
        <v>4545</v>
      </c>
      <c r="G19" s="98">
        <f t="shared" si="0"/>
        <v>15662853.810000002</v>
      </c>
    </row>
    <row r="20" spans="1:7">
      <c r="A20" s="13">
        <v>43684</v>
      </c>
      <c r="B20" s="2">
        <v>2130</v>
      </c>
      <c r="C20" t="s">
        <v>723</v>
      </c>
      <c r="D20" t="s">
        <v>722</v>
      </c>
      <c r="E20" s="4"/>
      <c r="F20" s="4">
        <v>4545</v>
      </c>
      <c r="G20" s="98">
        <f t="shared" si="0"/>
        <v>15658308.810000002</v>
      </c>
    </row>
    <row r="21" spans="1:7">
      <c r="A21" s="13">
        <v>43692</v>
      </c>
      <c r="B21" s="2">
        <v>2131</v>
      </c>
      <c r="C21" t="s">
        <v>144</v>
      </c>
      <c r="D21" t="s">
        <v>724</v>
      </c>
      <c r="E21" s="4"/>
      <c r="F21" s="4">
        <v>15000</v>
      </c>
      <c r="G21" s="98">
        <f t="shared" si="0"/>
        <v>15643308.810000002</v>
      </c>
    </row>
    <row r="22" spans="1:7">
      <c r="A22" s="13">
        <v>43692</v>
      </c>
      <c r="B22" s="2">
        <v>2132</v>
      </c>
      <c r="C22" t="s">
        <v>703</v>
      </c>
      <c r="D22" t="s">
        <v>418</v>
      </c>
      <c r="E22" s="4"/>
      <c r="F22" s="4">
        <v>10009.41</v>
      </c>
      <c r="G22" s="98">
        <f t="shared" si="0"/>
        <v>15633299.400000002</v>
      </c>
    </row>
    <row r="23" spans="1:7">
      <c r="A23" s="13">
        <v>43692</v>
      </c>
      <c r="B23" s="2">
        <v>2133</v>
      </c>
      <c r="C23" t="s">
        <v>474</v>
      </c>
      <c r="D23" t="s">
        <v>686</v>
      </c>
      <c r="E23" s="4"/>
      <c r="F23" s="4">
        <v>58900</v>
      </c>
      <c r="G23" s="98">
        <f t="shared" si="0"/>
        <v>15574399.400000002</v>
      </c>
    </row>
    <row r="24" spans="1:7">
      <c r="A24" s="13">
        <v>43692</v>
      </c>
      <c r="B24" s="2">
        <v>2134</v>
      </c>
      <c r="C24" t="s">
        <v>202</v>
      </c>
      <c r="D24" t="s">
        <v>725</v>
      </c>
      <c r="E24" s="4"/>
      <c r="F24" s="4">
        <v>570000</v>
      </c>
      <c r="G24" s="98">
        <f t="shared" si="0"/>
        <v>15004399.400000002</v>
      </c>
    </row>
    <row r="25" spans="1:7">
      <c r="A25" s="13">
        <v>43697</v>
      </c>
      <c r="B25" s="2">
        <v>2135</v>
      </c>
      <c r="C25" t="s">
        <v>726</v>
      </c>
      <c r="D25" t="s">
        <v>428</v>
      </c>
      <c r="E25" s="4"/>
      <c r="F25" s="4">
        <v>5000</v>
      </c>
      <c r="G25" s="98">
        <f t="shared" si="0"/>
        <v>14999399.400000002</v>
      </c>
    </row>
    <row r="26" spans="1:7">
      <c r="A26" s="13">
        <v>43698</v>
      </c>
      <c r="B26" s="2">
        <v>2136</v>
      </c>
      <c r="C26" t="s">
        <v>727</v>
      </c>
      <c r="D26" t="s">
        <v>428</v>
      </c>
      <c r="E26" s="4"/>
      <c r="F26" s="4">
        <v>5230</v>
      </c>
      <c r="G26" s="98">
        <f t="shared" si="0"/>
        <v>14994169.400000002</v>
      </c>
    </row>
    <row r="27" spans="1:7">
      <c r="A27" s="13">
        <v>43699</v>
      </c>
      <c r="B27" s="2">
        <v>2137</v>
      </c>
      <c r="C27" t="s">
        <v>50</v>
      </c>
      <c r="D27" t="s">
        <v>728</v>
      </c>
      <c r="E27" s="4"/>
      <c r="F27" s="4">
        <v>43713.25</v>
      </c>
      <c r="G27" s="98">
        <f t="shared" si="0"/>
        <v>14950456.150000002</v>
      </c>
    </row>
    <row r="28" spans="1:7">
      <c r="A28" s="13">
        <v>43707</v>
      </c>
      <c r="B28" s="2">
        <v>2138</v>
      </c>
      <c r="C28" t="s">
        <v>705</v>
      </c>
      <c r="D28" t="s">
        <v>729</v>
      </c>
      <c r="E28" s="4"/>
      <c r="F28" s="4">
        <v>4548</v>
      </c>
      <c r="G28" s="98">
        <f t="shared" si="0"/>
        <v>14945908.150000002</v>
      </c>
    </row>
    <row r="29" spans="1:7">
      <c r="A29" s="13">
        <v>43707</v>
      </c>
      <c r="B29" s="2" t="s">
        <v>401</v>
      </c>
      <c r="C29" t="s">
        <v>146</v>
      </c>
      <c r="D29" t="s">
        <v>656</v>
      </c>
      <c r="E29" s="4"/>
      <c r="F29" s="4">
        <v>157905.25</v>
      </c>
      <c r="G29" s="98">
        <f t="shared" si="0"/>
        <v>14788002.900000002</v>
      </c>
    </row>
    <row r="30" spans="1:7" ht="15.75" thickBot="1">
      <c r="A30" s="13">
        <v>43707</v>
      </c>
      <c r="B30" s="2" t="s">
        <v>401</v>
      </c>
      <c r="C30" t="s">
        <v>146</v>
      </c>
      <c r="D30" t="s">
        <v>730</v>
      </c>
      <c r="E30" s="4"/>
      <c r="F30" s="4">
        <v>1489.17</v>
      </c>
      <c r="G30" s="101">
        <f t="shared" si="0"/>
        <v>14786513.730000002</v>
      </c>
    </row>
    <row r="31" spans="1:7" ht="15.75" thickTop="1">
      <c r="A31" s="13"/>
      <c r="B31" s="2"/>
      <c r="E31" s="4"/>
      <c r="F31" s="4"/>
      <c r="G31" s="98"/>
    </row>
    <row r="32" spans="1:7">
      <c r="A32" s="13"/>
      <c r="B32" s="2"/>
      <c r="E32" s="4"/>
      <c r="F32" s="4"/>
      <c r="G32" s="98"/>
    </row>
    <row r="33" spans="1:7" ht="15.75" customHeight="1">
      <c r="A33" s="13"/>
      <c r="B33" s="2"/>
      <c r="E33" s="4"/>
      <c r="F33" s="4"/>
      <c r="G33" s="98"/>
    </row>
    <row r="34" spans="1:7" ht="15.75" thickBot="1">
      <c r="A34" s="29"/>
      <c r="B34" s="30"/>
      <c r="C34" s="17"/>
      <c r="D34" s="17"/>
      <c r="E34" s="10"/>
      <c r="F34" s="10"/>
      <c r="G34" s="99"/>
    </row>
    <row r="35" spans="1:7">
      <c r="A35" s="1"/>
      <c r="B35" s="2"/>
      <c r="E35" s="4"/>
      <c r="F35" s="4"/>
      <c r="G35" s="5"/>
    </row>
    <row r="36" spans="1:7">
      <c r="A36" s="1"/>
      <c r="B36" s="2"/>
      <c r="E36" s="4"/>
      <c r="F36" s="4"/>
      <c r="G36" s="5"/>
    </row>
    <row r="37" spans="1:7">
      <c r="A37" s="1"/>
      <c r="B37" s="2"/>
      <c r="E37" s="4"/>
      <c r="F37" s="4"/>
      <c r="G37" s="5"/>
    </row>
    <row r="38" spans="1:7">
      <c r="A38" s="1"/>
      <c r="B38" s="2"/>
      <c r="E38" s="4"/>
      <c r="F38" s="4"/>
      <c r="G38" s="5"/>
    </row>
    <row r="39" spans="1:7">
      <c r="A39" s="1"/>
      <c r="B39" s="2"/>
      <c r="E39" s="4"/>
      <c r="F39" s="4"/>
      <c r="G39" s="5"/>
    </row>
    <row r="41" spans="1:7">
      <c r="A41" s="246" t="s">
        <v>663</v>
      </c>
      <c r="B41" s="246"/>
      <c r="C41" s="246"/>
      <c r="D41" s="246" t="s">
        <v>664</v>
      </c>
      <c r="E41" s="246"/>
      <c r="F41" s="246"/>
      <c r="G41" s="246"/>
    </row>
    <row r="42" spans="1:7" ht="16.5">
      <c r="A42" s="235" t="s">
        <v>556</v>
      </c>
      <c r="B42" s="235"/>
      <c r="C42" s="235"/>
      <c r="D42" s="235" t="s">
        <v>557</v>
      </c>
      <c r="E42" s="235"/>
      <c r="F42" s="235"/>
      <c r="G42" s="235"/>
    </row>
    <row r="43" spans="1:7" ht="16.5">
      <c r="A43" s="40"/>
      <c r="B43" s="40"/>
      <c r="C43" s="40"/>
      <c r="D43" s="40"/>
      <c r="E43" s="40"/>
      <c r="F43" s="40"/>
      <c r="G43" s="40"/>
    </row>
    <row r="44" spans="1:7" ht="23.25" customHeight="1">
      <c r="A44" s="40"/>
      <c r="B44" s="40"/>
      <c r="C44" s="40"/>
      <c r="D44" s="40"/>
      <c r="E44" s="40"/>
      <c r="F44" s="40"/>
      <c r="G44" s="40"/>
    </row>
    <row r="45" spans="1:7" ht="13.5" customHeight="1">
      <c r="A45" s="40"/>
      <c r="B45" s="40"/>
      <c r="C45" s="40"/>
      <c r="D45" s="40"/>
      <c r="E45" s="40"/>
      <c r="F45" s="40"/>
      <c r="G45" s="40"/>
    </row>
    <row r="46" spans="1:7" ht="13.5" customHeight="1">
      <c r="A46" s="40"/>
      <c r="B46" s="40"/>
      <c r="C46" s="40"/>
      <c r="D46" s="40"/>
      <c r="E46" s="40"/>
      <c r="F46" s="40"/>
      <c r="G46" s="40"/>
    </row>
    <row r="47" spans="1:7" ht="15" customHeight="1">
      <c r="A47" s="247" t="s">
        <v>665</v>
      </c>
      <c r="B47" s="247"/>
      <c r="C47" s="247"/>
      <c r="D47" s="247"/>
      <c r="E47" s="247"/>
      <c r="F47" s="247"/>
      <c r="G47" s="247"/>
    </row>
    <row r="48" spans="1:7" ht="16.5">
      <c r="A48" s="235" t="s">
        <v>639</v>
      </c>
      <c r="B48" s="235"/>
      <c r="C48" s="235"/>
      <c r="D48" s="235"/>
      <c r="E48" s="235"/>
      <c r="F48" s="235"/>
      <c r="G48" s="235"/>
    </row>
    <row r="49" spans="1:7" ht="16.5">
      <c r="A49" s="40"/>
      <c r="B49" s="40"/>
      <c r="C49" s="40"/>
      <c r="D49" s="40"/>
      <c r="E49" s="40"/>
      <c r="F49" s="40"/>
      <c r="G49" s="40"/>
    </row>
    <row r="51" spans="1:7">
      <c r="A51" s="1"/>
      <c r="B51" s="2"/>
      <c r="E51" s="4"/>
      <c r="F51" s="4"/>
    </row>
    <row r="52" spans="1:7">
      <c r="A52" s="1"/>
      <c r="B52" s="2"/>
      <c r="E52" s="4"/>
      <c r="F52" s="4"/>
    </row>
    <row r="53" spans="1:7">
      <c r="A53" s="1"/>
      <c r="B53" s="2"/>
      <c r="E53" s="4"/>
      <c r="F53" s="4"/>
    </row>
    <row r="54" spans="1:7">
      <c r="A54" s="1"/>
      <c r="B54" s="2"/>
      <c r="E54" s="4"/>
      <c r="F54" s="4"/>
    </row>
    <row r="55" spans="1:7">
      <c r="A55" s="1"/>
      <c r="B55" s="2"/>
      <c r="E55" s="4"/>
      <c r="F55" s="4"/>
    </row>
    <row r="56" spans="1:7">
      <c r="A56" s="1"/>
      <c r="B56" s="2"/>
      <c r="E56" s="4"/>
      <c r="F56" s="4"/>
    </row>
    <row r="57" spans="1:7">
      <c r="A57" s="1"/>
      <c r="B57" s="2"/>
      <c r="E57" s="4"/>
      <c r="F57" s="4"/>
    </row>
    <row r="58" spans="1:7">
      <c r="A58" s="1"/>
      <c r="B58" s="2"/>
      <c r="E58" s="4"/>
      <c r="F58" s="4"/>
    </row>
    <row r="59" spans="1:7">
      <c r="A59" s="1"/>
      <c r="B59" s="2"/>
      <c r="E59" s="4"/>
      <c r="F59" s="4"/>
    </row>
    <row r="60" spans="1:7">
      <c r="A60" s="1"/>
      <c r="B60" s="2"/>
      <c r="E60" s="4"/>
      <c r="F60" s="4"/>
    </row>
    <row r="61" spans="1:7">
      <c r="A61" s="1"/>
      <c r="B61" s="2"/>
      <c r="E61" s="4"/>
      <c r="F61" s="4"/>
    </row>
    <row r="62" spans="1:7">
      <c r="A62" s="1"/>
      <c r="B62" s="2"/>
      <c r="E62" s="4"/>
      <c r="F62" s="4"/>
    </row>
    <row r="63" spans="1:7">
      <c r="A63" s="1"/>
      <c r="B63" s="2"/>
      <c r="E63" s="4"/>
      <c r="F63" s="4"/>
    </row>
    <row r="64" spans="1:7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2"/>
  <sheetViews>
    <sheetView zoomScale="85" zoomScaleNormal="85" workbookViewId="0">
      <selection activeCell="G38" sqref="G38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12" customHeight="1">
      <c r="A2" s="40"/>
      <c r="B2" s="40"/>
      <c r="C2" s="40"/>
      <c r="D2" s="40"/>
      <c r="E2" s="40"/>
      <c r="F2" s="40"/>
      <c r="G2" s="40"/>
    </row>
    <row r="3" spans="1:7" ht="20.25">
      <c r="A3" s="236" t="s">
        <v>0</v>
      </c>
      <c r="B3" s="236"/>
      <c r="C3" s="236"/>
      <c r="D3" s="236"/>
      <c r="E3" s="236"/>
      <c r="F3" s="236"/>
      <c r="G3" s="236"/>
    </row>
    <row r="4" spans="1:7" ht="16.5" customHeight="1">
      <c r="A4" s="236" t="s">
        <v>609</v>
      </c>
      <c r="B4" s="236"/>
      <c r="C4" s="236"/>
      <c r="D4" s="236"/>
      <c r="E4" s="236"/>
      <c r="F4" s="236"/>
      <c r="G4" s="236"/>
    </row>
    <row r="5" spans="1:7" ht="15.75" customHeight="1">
      <c r="A5" s="40"/>
      <c r="B5" s="40"/>
      <c r="C5" s="40"/>
      <c r="D5" s="40"/>
      <c r="E5" s="40"/>
      <c r="F5" s="40"/>
      <c r="G5" s="40"/>
    </row>
    <row r="6" spans="1:7" ht="17.25" customHeight="1">
      <c r="A6" s="237" t="s">
        <v>610</v>
      </c>
      <c r="B6" s="237"/>
      <c r="C6" s="237"/>
      <c r="D6" s="237"/>
      <c r="E6" s="237"/>
      <c r="F6" s="237"/>
      <c r="G6" s="237"/>
    </row>
    <row r="7" spans="1:7" ht="18.75">
      <c r="A7" s="237" t="s">
        <v>611</v>
      </c>
      <c r="B7" s="237"/>
      <c r="C7" s="237"/>
      <c r="D7" s="237"/>
      <c r="E7" s="237"/>
      <c r="F7" s="237"/>
      <c r="G7" s="237"/>
    </row>
    <row r="8" spans="1:7" ht="15.75" customHeight="1">
      <c r="A8" s="237" t="s">
        <v>731</v>
      </c>
      <c r="B8" s="237"/>
      <c r="C8" s="237"/>
      <c r="D8" s="237"/>
      <c r="E8" s="237"/>
      <c r="F8" s="237"/>
      <c r="G8" s="237"/>
    </row>
    <row r="9" spans="1:7" ht="15.75" customHeight="1">
      <c r="A9" s="41"/>
      <c r="B9" s="41"/>
      <c r="C9" s="41"/>
      <c r="D9" s="41"/>
      <c r="E9" s="41"/>
      <c r="F9" s="41"/>
      <c r="G9" s="41"/>
    </row>
    <row r="10" spans="1:7" ht="15.75" customHeight="1" thickBot="1">
      <c r="A10" s="41"/>
      <c r="B10" s="41"/>
      <c r="C10" s="41"/>
      <c r="D10" s="41"/>
      <c r="E10" s="41"/>
      <c r="F10" s="41"/>
      <c r="G10" s="41"/>
    </row>
    <row r="11" spans="1:7" ht="18.75">
      <c r="A11" s="72" t="s">
        <v>613</v>
      </c>
      <c r="B11" s="73"/>
      <c r="C11" s="73"/>
      <c r="D11" s="73"/>
      <c r="E11" s="73"/>
      <c r="F11" s="73"/>
      <c r="G11" s="74"/>
    </row>
    <row r="12" spans="1:7" ht="17.25">
      <c r="A12" s="69"/>
      <c r="B12" s="70"/>
      <c r="C12" s="70"/>
      <c r="D12" s="71"/>
      <c r="E12" s="241" t="s">
        <v>614</v>
      </c>
      <c r="F12" s="242"/>
      <c r="G12" s="53">
        <v>13962952.949999999</v>
      </c>
    </row>
    <row r="13" spans="1:7" ht="21" thickBot="1">
      <c r="A13" s="66"/>
      <c r="B13" s="67"/>
      <c r="C13" s="67"/>
      <c r="D13" s="67"/>
      <c r="E13" s="67"/>
      <c r="F13" s="67"/>
      <c r="G13" s="68"/>
    </row>
    <row r="14" spans="1:7" ht="16.5">
      <c r="A14" s="75" t="s">
        <v>615</v>
      </c>
      <c r="B14" s="76" t="s">
        <v>616</v>
      </c>
      <c r="C14" s="76" t="s">
        <v>617</v>
      </c>
      <c r="D14" s="76" t="s">
        <v>618</v>
      </c>
      <c r="E14" s="76" t="s">
        <v>619</v>
      </c>
      <c r="F14" s="76" t="s">
        <v>620</v>
      </c>
      <c r="G14" s="77" t="s">
        <v>621</v>
      </c>
    </row>
    <row r="15" spans="1:7">
      <c r="A15" s="13">
        <v>43741</v>
      </c>
      <c r="B15" s="2">
        <v>2155</v>
      </c>
      <c r="C15" t="s">
        <v>732</v>
      </c>
      <c r="D15" t="s">
        <v>733</v>
      </c>
      <c r="E15" s="4"/>
      <c r="F15" s="4">
        <v>219075.46</v>
      </c>
      <c r="G15" s="98">
        <f>G12+E15-F15</f>
        <v>13743877.489999998</v>
      </c>
    </row>
    <row r="16" spans="1:7">
      <c r="A16" s="13">
        <v>43742</v>
      </c>
      <c r="B16" s="2">
        <v>2156</v>
      </c>
      <c r="C16" t="s">
        <v>17</v>
      </c>
      <c r="D16" t="s">
        <v>734</v>
      </c>
      <c r="E16" s="4"/>
      <c r="F16" s="4">
        <v>187473.72</v>
      </c>
      <c r="G16" s="98">
        <f>G15+E16-F16</f>
        <v>13556403.769999998</v>
      </c>
    </row>
    <row r="17" spans="1:7">
      <c r="A17" s="13">
        <v>43747</v>
      </c>
      <c r="B17" s="2">
        <v>2157</v>
      </c>
      <c r="C17" t="s">
        <v>735</v>
      </c>
      <c r="D17" t="s">
        <v>736</v>
      </c>
      <c r="E17" s="4"/>
      <c r="F17" s="4">
        <v>35368.82</v>
      </c>
      <c r="G17" s="98">
        <f t="shared" ref="G17:G32" si="0">G16+E17-F17</f>
        <v>13521034.949999997</v>
      </c>
    </row>
    <row r="18" spans="1:7">
      <c r="A18" s="13">
        <v>43749</v>
      </c>
      <c r="B18" s="2">
        <v>2158</v>
      </c>
      <c r="C18" t="s">
        <v>474</v>
      </c>
      <c r="D18" t="s">
        <v>686</v>
      </c>
      <c r="E18" s="4"/>
      <c r="F18" s="4">
        <v>43300</v>
      </c>
      <c r="G18" s="98">
        <f t="shared" si="0"/>
        <v>13477734.949999997</v>
      </c>
    </row>
    <row r="19" spans="1:7">
      <c r="A19" s="13">
        <v>43753</v>
      </c>
      <c r="B19" s="100" t="s">
        <v>679</v>
      </c>
      <c r="C19" t="s">
        <v>661</v>
      </c>
      <c r="D19" t="s">
        <v>697</v>
      </c>
      <c r="E19" s="4">
        <v>2100000</v>
      </c>
      <c r="F19" s="4"/>
      <c r="G19" s="98">
        <f t="shared" si="0"/>
        <v>15577734.949999997</v>
      </c>
    </row>
    <row r="20" spans="1:7">
      <c r="A20" s="13">
        <v>43753</v>
      </c>
      <c r="B20" s="2">
        <v>2159</v>
      </c>
      <c r="C20" t="s">
        <v>50</v>
      </c>
      <c r="D20" t="s">
        <v>685</v>
      </c>
      <c r="E20" s="4"/>
      <c r="F20" s="4">
        <v>48251.37</v>
      </c>
      <c r="G20" s="98">
        <f t="shared" si="0"/>
        <v>15529483.579999998</v>
      </c>
    </row>
    <row r="21" spans="1:7">
      <c r="A21" s="13">
        <v>43753</v>
      </c>
      <c r="B21" s="2">
        <v>2160</v>
      </c>
      <c r="C21" t="s">
        <v>636</v>
      </c>
      <c r="D21" t="s">
        <v>737</v>
      </c>
      <c r="E21" s="4"/>
      <c r="F21" s="4">
        <v>22580.35</v>
      </c>
      <c r="G21" s="98">
        <f t="shared" si="0"/>
        <v>15506903.229999999</v>
      </c>
    </row>
    <row r="22" spans="1:7">
      <c r="A22" s="13">
        <v>43753</v>
      </c>
      <c r="B22" s="2">
        <v>2161</v>
      </c>
      <c r="C22" t="s">
        <v>738</v>
      </c>
      <c r="D22" t="s">
        <v>739</v>
      </c>
      <c r="E22" s="4"/>
      <c r="F22" s="4">
        <v>29100</v>
      </c>
      <c r="G22" s="98">
        <f t="shared" si="0"/>
        <v>15477803.229999999</v>
      </c>
    </row>
    <row r="23" spans="1:7">
      <c r="A23" s="13">
        <v>43756</v>
      </c>
      <c r="B23" s="2">
        <v>2162</v>
      </c>
      <c r="C23" t="s">
        <v>474</v>
      </c>
      <c r="D23" t="s">
        <v>686</v>
      </c>
      <c r="E23" s="4"/>
      <c r="F23" s="4">
        <v>48650</v>
      </c>
      <c r="G23" s="98">
        <f t="shared" si="0"/>
        <v>15429153.229999999</v>
      </c>
    </row>
    <row r="24" spans="1:7">
      <c r="A24" s="13">
        <v>43759</v>
      </c>
      <c r="B24" s="2">
        <v>2163</v>
      </c>
      <c r="C24" t="s">
        <v>740</v>
      </c>
      <c r="D24" t="s">
        <v>741</v>
      </c>
      <c r="E24" s="4"/>
      <c r="F24" s="4">
        <v>5000</v>
      </c>
      <c r="G24" s="98">
        <f t="shared" si="0"/>
        <v>15424153.229999999</v>
      </c>
    </row>
    <row r="25" spans="1:7">
      <c r="A25" s="13">
        <v>43760</v>
      </c>
      <c r="B25" s="2">
        <v>2164</v>
      </c>
      <c r="C25" t="s">
        <v>50</v>
      </c>
      <c r="D25" t="s">
        <v>742</v>
      </c>
      <c r="E25" s="4"/>
      <c r="F25" s="4">
        <v>100000</v>
      </c>
      <c r="G25" s="98">
        <f t="shared" si="0"/>
        <v>15324153.229999999</v>
      </c>
    </row>
    <row r="26" spans="1:7">
      <c r="A26" s="13">
        <v>43760</v>
      </c>
      <c r="B26" s="2">
        <v>2165</v>
      </c>
      <c r="C26" t="s">
        <v>743</v>
      </c>
      <c r="D26" t="s">
        <v>744</v>
      </c>
      <c r="E26" s="4"/>
      <c r="F26" s="4">
        <v>32000</v>
      </c>
      <c r="G26" s="98">
        <f t="shared" si="0"/>
        <v>15292153.229999999</v>
      </c>
    </row>
    <row r="27" spans="1:7">
      <c r="A27" s="13">
        <v>43767</v>
      </c>
      <c r="B27" s="2">
        <v>2166</v>
      </c>
      <c r="C27" t="s">
        <v>17</v>
      </c>
      <c r="D27" t="s">
        <v>745</v>
      </c>
      <c r="E27" s="4"/>
      <c r="F27" s="4">
        <v>50485.68</v>
      </c>
      <c r="G27" s="98">
        <f t="shared" si="0"/>
        <v>15241667.549999999</v>
      </c>
    </row>
    <row r="28" spans="1:7">
      <c r="A28" s="13">
        <v>43767</v>
      </c>
      <c r="B28" s="2">
        <v>2167</v>
      </c>
      <c r="C28" t="s">
        <v>17</v>
      </c>
      <c r="D28" t="s">
        <v>746</v>
      </c>
      <c r="E28" s="4"/>
      <c r="F28" s="4">
        <v>275426.52</v>
      </c>
      <c r="G28" s="98">
        <f t="shared" si="0"/>
        <v>14966241.029999999</v>
      </c>
    </row>
    <row r="29" spans="1:7">
      <c r="A29" s="13">
        <v>43768</v>
      </c>
      <c r="B29" s="2">
        <v>2168</v>
      </c>
      <c r="C29" t="s">
        <v>50</v>
      </c>
      <c r="D29" t="s">
        <v>685</v>
      </c>
      <c r="E29" s="4"/>
      <c r="F29" s="4">
        <v>45991.75</v>
      </c>
      <c r="G29" s="98">
        <f t="shared" si="0"/>
        <v>14920249.279999999</v>
      </c>
    </row>
    <row r="30" spans="1:7">
      <c r="A30" s="13">
        <v>43769</v>
      </c>
      <c r="B30" s="2" t="s">
        <v>401</v>
      </c>
      <c r="C30" t="s">
        <v>747</v>
      </c>
      <c r="D30" t="s">
        <v>748</v>
      </c>
      <c r="E30" s="4"/>
      <c r="F30" s="4">
        <v>513500</v>
      </c>
      <c r="G30" s="98">
        <f t="shared" si="0"/>
        <v>14406749.279999999</v>
      </c>
    </row>
    <row r="31" spans="1:7" ht="15.75" customHeight="1">
      <c r="A31" s="13">
        <v>43769</v>
      </c>
      <c r="B31" s="2" t="s">
        <v>401</v>
      </c>
      <c r="C31" t="s">
        <v>146</v>
      </c>
      <c r="D31" t="s">
        <v>656</v>
      </c>
      <c r="E31" s="4"/>
      <c r="F31" s="4">
        <v>4255</v>
      </c>
      <c r="G31" s="98">
        <f t="shared" si="0"/>
        <v>14402494.279999999</v>
      </c>
    </row>
    <row r="32" spans="1:7" ht="15.75" thickBot="1">
      <c r="A32" s="13">
        <v>43769</v>
      </c>
      <c r="B32" s="2" t="s">
        <v>401</v>
      </c>
      <c r="C32" t="s">
        <v>146</v>
      </c>
      <c r="D32" t="s">
        <v>749</v>
      </c>
      <c r="E32" s="4"/>
      <c r="F32" s="4">
        <v>2353.92</v>
      </c>
      <c r="G32" s="99">
        <f t="shared" si="0"/>
        <v>14400140.359999999</v>
      </c>
    </row>
    <row r="33" spans="1:7" ht="15.75" thickBot="1">
      <c r="A33" s="29"/>
      <c r="B33" s="30"/>
      <c r="C33" s="17"/>
      <c r="D33" s="17"/>
      <c r="E33" s="10"/>
      <c r="F33" s="10"/>
      <c r="G33" s="99"/>
    </row>
    <row r="34" spans="1:7">
      <c r="A34" s="1"/>
      <c r="B34" s="2"/>
      <c r="E34" s="4"/>
      <c r="F34" s="4"/>
      <c r="G34" s="5"/>
    </row>
    <row r="35" spans="1:7">
      <c r="A35" s="1"/>
      <c r="B35" s="2"/>
      <c r="E35" s="4"/>
      <c r="F35" s="4"/>
      <c r="G35" s="5"/>
    </row>
    <row r="36" spans="1:7">
      <c r="A36" s="1"/>
      <c r="B36" s="2"/>
      <c r="E36" s="4"/>
      <c r="F36" s="4"/>
      <c r="G36" s="5"/>
    </row>
    <row r="37" spans="1:7">
      <c r="A37" s="1"/>
      <c r="B37" s="2"/>
      <c r="E37" s="4"/>
      <c r="F37" s="4"/>
      <c r="G37" s="5"/>
    </row>
    <row r="39" spans="1:7">
      <c r="A39" s="246" t="s">
        <v>663</v>
      </c>
      <c r="B39" s="246"/>
      <c r="C39" s="246"/>
      <c r="D39" s="246" t="s">
        <v>664</v>
      </c>
      <c r="E39" s="246"/>
      <c r="F39" s="246"/>
      <c r="G39" s="246"/>
    </row>
    <row r="40" spans="1:7" ht="16.5">
      <c r="A40" s="235" t="s">
        <v>556</v>
      </c>
      <c r="B40" s="235"/>
      <c r="C40" s="235"/>
      <c r="D40" s="235" t="s">
        <v>557</v>
      </c>
      <c r="E40" s="235"/>
      <c r="F40" s="235"/>
      <c r="G40" s="235"/>
    </row>
    <row r="41" spans="1:7" ht="16.5">
      <c r="A41" s="40"/>
      <c r="B41" s="40"/>
      <c r="C41" s="40"/>
      <c r="D41" s="40"/>
      <c r="E41" s="40"/>
      <c r="F41" s="40"/>
      <c r="G41" s="40"/>
    </row>
    <row r="42" spans="1:7" ht="23.25" customHeight="1">
      <c r="A42" s="40"/>
      <c r="B42" s="40"/>
      <c r="C42" s="40"/>
      <c r="D42" s="40"/>
      <c r="E42" s="40"/>
      <c r="F42" s="40"/>
      <c r="G42" s="40"/>
    </row>
    <row r="43" spans="1:7" ht="13.5" customHeight="1">
      <c r="A43" s="40"/>
      <c r="B43" s="40"/>
      <c r="C43" s="40"/>
      <c r="D43" s="40"/>
      <c r="E43" s="40"/>
      <c r="F43" s="40"/>
      <c r="G43" s="40"/>
    </row>
    <row r="44" spans="1:7" ht="13.5" customHeight="1">
      <c r="A44" s="40"/>
      <c r="B44" s="40"/>
      <c r="C44" s="40"/>
      <c r="D44" s="40"/>
      <c r="E44" s="40"/>
      <c r="F44" s="40"/>
      <c r="G44" s="40"/>
    </row>
    <row r="45" spans="1:7" ht="15" customHeight="1">
      <c r="A45" s="247" t="s">
        <v>665</v>
      </c>
      <c r="B45" s="247"/>
      <c r="C45" s="247"/>
      <c r="D45" s="247"/>
      <c r="E45" s="247"/>
      <c r="F45" s="247"/>
      <c r="G45" s="247"/>
    </row>
    <row r="46" spans="1:7" ht="16.5">
      <c r="A46" s="235" t="s">
        <v>639</v>
      </c>
      <c r="B46" s="235"/>
      <c r="C46" s="235"/>
      <c r="D46" s="235"/>
      <c r="E46" s="235"/>
      <c r="F46" s="235"/>
      <c r="G46" s="235"/>
    </row>
    <row r="47" spans="1:7" ht="16.5">
      <c r="A47" s="40"/>
      <c r="B47" s="40"/>
      <c r="C47" s="40"/>
      <c r="D47" s="40"/>
      <c r="E47" s="40"/>
      <c r="F47" s="40"/>
      <c r="G47" s="40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55" spans="1:6">
      <c r="A55" s="1"/>
      <c r="B55" s="2"/>
      <c r="E55" s="4"/>
      <c r="F55" s="4"/>
    </row>
    <row r="56" spans="1:6">
      <c r="A56" s="1"/>
      <c r="B56" s="2"/>
      <c r="E56" s="4"/>
      <c r="F56" s="4"/>
    </row>
    <row r="57" spans="1:6">
      <c r="A57" s="1"/>
      <c r="B57" s="2"/>
      <c r="E57" s="4"/>
      <c r="F57" s="4"/>
    </row>
    <row r="58" spans="1:6">
      <c r="A58" s="1"/>
      <c r="B58" s="2"/>
      <c r="E58" s="4"/>
      <c r="F58" s="4"/>
    </row>
    <row r="59" spans="1:6">
      <c r="A59" s="1"/>
      <c r="B59" s="2"/>
      <c r="E59" s="4"/>
      <c r="F59" s="4"/>
    </row>
    <row r="60" spans="1:6">
      <c r="A60" s="1"/>
      <c r="B60" s="2"/>
      <c r="E60" s="4"/>
      <c r="F60" s="4"/>
    </row>
    <row r="61" spans="1:6">
      <c r="A61" s="1"/>
      <c r="B61" s="2"/>
      <c r="E61" s="4"/>
      <c r="F61" s="4"/>
    </row>
    <row r="62" spans="1:6">
      <c r="A62" s="1"/>
      <c r="B62" s="2"/>
      <c r="E62" s="4"/>
      <c r="F62" s="4"/>
    </row>
  </sheetData>
  <mergeCells count="12">
    <mergeCell ref="A46:G46"/>
    <mergeCell ref="A3:G3"/>
    <mergeCell ref="A4:G4"/>
    <mergeCell ref="A6:G6"/>
    <mergeCell ref="A7:G7"/>
    <mergeCell ref="A8:G8"/>
    <mergeCell ref="E12:F12"/>
    <mergeCell ref="A39:C39"/>
    <mergeCell ref="D39:G39"/>
    <mergeCell ref="A40:C40"/>
    <mergeCell ref="D40:G40"/>
    <mergeCell ref="A45:G45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73"/>
  <sheetViews>
    <sheetView topLeftCell="A25" zoomScale="85" zoomScaleNormal="85" workbookViewId="0">
      <selection activeCell="A49" sqref="A49:G58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>
      <c r="A1" s="40"/>
      <c r="B1" s="40"/>
      <c r="C1" s="40"/>
      <c r="D1" s="40"/>
      <c r="E1" s="40"/>
      <c r="F1" s="40"/>
      <c r="G1" s="40"/>
    </row>
    <row r="2" spans="1:7" ht="20.25">
      <c r="A2" s="236" t="s">
        <v>0</v>
      </c>
      <c r="B2" s="236"/>
      <c r="C2" s="236"/>
      <c r="D2" s="236"/>
      <c r="E2" s="236"/>
      <c r="F2" s="236"/>
      <c r="G2" s="236"/>
    </row>
    <row r="3" spans="1:7" ht="16.5" customHeight="1">
      <c r="A3" s="236" t="s">
        <v>609</v>
      </c>
      <c r="B3" s="236"/>
      <c r="C3" s="236"/>
      <c r="D3" s="236"/>
      <c r="E3" s="236"/>
      <c r="F3" s="236"/>
      <c r="G3" s="236"/>
    </row>
    <row r="4" spans="1:7" ht="15.75" customHeight="1">
      <c r="A4" s="40"/>
      <c r="B4" s="40"/>
      <c r="C4" s="40"/>
      <c r="D4" s="40"/>
      <c r="E4" s="40"/>
      <c r="F4" s="40"/>
      <c r="G4" s="40"/>
    </row>
    <row r="5" spans="1:7" ht="17.25" customHeight="1">
      <c r="A5" s="237" t="s">
        <v>610</v>
      </c>
      <c r="B5" s="237"/>
      <c r="C5" s="237"/>
      <c r="D5" s="237"/>
      <c r="E5" s="237"/>
      <c r="F5" s="237"/>
      <c r="G5" s="237"/>
    </row>
    <row r="6" spans="1:7" ht="18.75">
      <c r="A6" s="237" t="s">
        <v>611</v>
      </c>
      <c r="B6" s="237"/>
      <c r="C6" s="237"/>
      <c r="D6" s="237"/>
      <c r="E6" s="237"/>
      <c r="F6" s="237"/>
      <c r="G6" s="237"/>
    </row>
    <row r="7" spans="1:7" ht="15.75" customHeight="1">
      <c r="A7" s="237" t="s">
        <v>750</v>
      </c>
      <c r="B7" s="237"/>
      <c r="C7" s="237"/>
      <c r="D7" s="237"/>
      <c r="E7" s="237"/>
      <c r="F7" s="237"/>
      <c r="G7" s="237"/>
    </row>
    <row r="8" spans="1:7" ht="15.75" customHeight="1" thickBot="1">
      <c r="A8" s="41"/>
      <c r="B8" s="41"/>
      <c r="C8" s="41"/>
      <c r="D8" s="41"/>
      <c r="E8" s="41"/>
      <c r="F8" s="41"/>
      <c r="G8" s="41"/>
    </row>
    <row r="9" spans="1:7" ht="18.75">
      <c r="A9" s="72" t="s">
        <v>613</v>
      </c>
      <c r="B9" s="73"/>
      <c r="C9" s="73"/>
      <c r="D9" s="73"/>
      <c r="E9" s="73"/>
      <c r="F9" s="73"/>
      <c r="G9" s="74"/>
    </row>
    <row r="10" spans="1:7" ht="17.25">
      <c r="A10" s="69"/>
      <c r="B10" s="70"/>
      <c r="C10" s="70"/>
      <c r="D10" s="71"/>
      <c r="E10" s="241" t="s">
        <v>614</v>
      </c>
      <c r="F10" s="242"/>
      <c r="G10" s="53">
        <v>14400140.359999999</v>
      </c>
    </row>
    <row r="11" spans="1:7" ht="7.5" customHeight="1" thickBot="1">
      <c r="A11" s="66"/>
      <c r="B11" s="67"/>
      <c r="C11" s="67"/>
      <c r="D11" s="67"/>
      <c r="E11" s="67"/>
      <c r="F11" s="67"/>
      <c r="G11" s="68"/>
    </row>
    <row r="12" spans="1:7" ht="16.5">
      <c r="A12" s="75" t="s">
        <v>615</v>
      </c>
      <c r="B12" s="76" t="s">
        <v>616</v>
      </c>
      <c r="C12" s="76" t="s">
        <v>617</v>
      </c>
      <c r="D12" s="76" t="s">
        <v>618</v>
      </c>
      <c r="E12" s="76" t="s">
        <v>619</v>
      </c>
      <c r="F12" s="76" t="s">
        <v>620</v>
      </c>
      <c r="G12" s="77" t="s">
        <v>621</v>
      </c>
    </row>
    <row r="13" spans="1:7">
      <c r="A13" s="13">
        <v>43774</v>
      </c>
      <c r="B13" s="2">
        <v>2169</v>
      </c>
      <c r="C13" t="s">
        <v>50</v>
      </c>
      <c r="D13" t="s">
        <v>751</v>
      </c>
      <c r="E13" s="4"/>
      <c r="F13" s="4">
        <v>67200</v>
      </c>
      <c r="G13" s="98">
        <f>G10+E13-F13</f>
        <v>14332940.359999999</v>
      </c>
    </row>
    <row r="14" spans="1:7">
      <c r="A14" s="13">
        <v>43774</v>
      </c>
      <c r="B14" s="2">
        <v>2170</v>
      </c>
      <c r="C14" t="s">
        <v>703</v>
      </c>
      <c r="D14" t="s">
        <v>752</v>
      </c>
      <c r="E14" s="4"/>
      <c r="F14" s="4">
        <v>12158.32</v>
      </c>
      <c r="G14" s="98">
        <f t="shared" ref="G14:G43" si="0">G13+E14-F14</f>
        <v>14320782.039999999</v>
      </c>
    </row>
    <row r="15" spans="1:7">
      <c r="A15" s="13">
        <v>43774</v>
      </c>
      <c r="B15" s="2">
        <v>2171</v>
      </c>
      <c r="C15" t="s">
        <v>224</v>
      </c>
      <c r="D15" t="s">
        <v>753</v>
      </c>
      <c r="E15" s="4"/>
      <c r="F15" s="4">
        <v>39187.5</v>
      </c>
      <c r="G15" s="98">
        <f t="shared" si="0"/>
        <v>14281594.539999999</v>
      </c>
    </row>
    <row r="16" spans="1:7">
      <c r="A16" s="13">
        <v>43775</v>
      </c>
      <c r="B16" s="2">
        <v>2172</v>
      </c>
      <c r="C16" t="s">
        <v>754</v>
      </c>
      <c r="D16" t="s">
        <v>755</v>
      </c>
      <c r="E16" s="4"/>
      <c r="F16" s="4">
        <v>5000</v>
      </c>
      <c r="G16" s="98">
        <f t="shared" si="0"/>
        <v>14276594.539999999</v>
      </c>
    </row>
    <row r="17" spans="1:7">
      <c r="A17" s="13">
        <v>43775</v>
      </c>
      <c r="B17" s="2">
        <v>2173</v>
      </c>
      <c r="C17" t="s">
        <v>756</v>
      </c>
      <c r="D17" t="s">
        <v>755</v>
      </c>
      <c r="E17" s="4"/>
      <c r="F17" s="4">
        <v>5000</v>
      </c>
      <c r="G17" s="98">
        <f t="shared" si="0"/>
        <v>14271594.539999999</v>
      </c>
    </row>
    <row r="18" spans="1:7">
      <c r="A18" s="13">
        <v>43775</v>
      </c>
      <c r="B18" s="2">
        <v>2174</v>
      </c>
      <c r="C18" t="s">
        <v>757</v>
      </c>
      <c r="D18" t="s">
        <v>755</v>
      </c>
      <c r="E18" s="4"/>
      <c r="F18" s="4">
        <v>5000</v>
      </c>
      <c r="G18" s="98">
        <f t="shared" si="0"/>
        <v>14266594.539999999</v>
      </c>
    </row>
    <row r="19" spans="1:7">
      <c r="A19" s="13">
        <v>43775</v>
      </c>
      <c r="B19" s="2">
        <v>2175</v>
      </c>
      <c r="C19" t="s">
        <v>758</v>
      </c>
      <c r="D19" t="s">
        <v>755</v>
      </c>
      <c r="E19" s="4"/>
      <c r="F19" s="4">
        <v>5000</v>
      </c>
      <c r="G19" s="98">
        <f t="shared" si="0"/>
        <v>14261594.539999999</v>
      </c>
    </row>
    <row r="20" spans="1:7">
      <c r="A20" s="13">
        <v>43775</v>
      </c>
      <c r="B20" s="2">
        <v>2176</v>
      </c>
      <c r="C20" t="s">
        <v>759</v>
      </c>
      <c r="D20" t="s">
        <v>755</v>
      </c>
      <c r="E20" s="4"/>
      <c r="F20" s="4">
        <v>5000</v>
      </c>
      <c r="G20" s="98">
        <f t="shared" si="0"/>
        <v>14256594.539999999</v>
      </c>
    </row>
    <row r="21" spans="1:7">
      <c r="A21" s="13">
        <v>43775</v>
      </c>
      <c r="B21" s="2">
        <v>2177</v>
      </c>
      <c r="C21" t="s">
        <v>36</v>
      </c>
      <c r="D21" t="s">
        <v>136</v>
      </c>
      <c r="E21" s="4"/>
      <c r="F21" s="4">
        <v>0</v>
      </c>
      <c r="G21" s="98">
        <f t="shared" si="0"/>
        <v>14256594.539999999</v>
      </c>
    </row>
    <row r="22" spans="1:7">
      <c r="A22" s="13">
        <v>43775</v>
      </c>
      <c r="B22" s="2">
        <v>2178</v>
      </c>
      <c r="C22" t="s">
        <v>760</v>
      </c>
      <c r="D22" t="s">
        <v>755</v>
      </c>
      <c r="E22" s="4"/>
      <c r="F22" s="4">
        <v>5000</v>
      </c>
      <c r="G22" s="98">
        <f t="shared" si="0"/>
        <v>14251594.539999999</v>
      </c>
    </row>
    <row r="23" spans="1:7">
      <c r="A23" s="13">
        <v>43775</v>
      </c>
      <c r="B23" s="2">
        <v>2179</v>
      </c>
      <c r="C23" t="s">
        <v>248</v>
      </c>
      <c r="D23" t="s">
        <v>761</v>
      </c>
      <c r="E23" s="4"/>
      <c r="F23" s="4">
        <v>68331.100000000006</v>
      </c>
      <c r="G23" s="98">
        <f t="shared" si="0"/>
        <v>14183263.439999999</v>
      </c>
    </row>
    <row r="24" spans="1:7">
      <c r="A24" s="13">
        <v>43775</v>
      </c>
      <c r="B24" s="2">
        <v>2180</v>
      </c>
      <c r="C24" t="s">
        <v>762</v>
      </c>
      <c r="D24" t="s">
        <v>763</v>
      </c>
      <c r="E24" s="4"/>
      <c r="F24" s="4">
        <v>10149.75</v>
      </c>
      <c r="G24" s="98">
        <f t="shared" si="0"/>
        <v>14173113.689999999</v>
      </c>
    </row>
    <row r="25" spans="1:7">
      <c r="A25" s="13">
        <v>43780</v>
      </c>
      <c r="B25" s="2">
        <v>2181</v>
      </c>
      <c r="C25" t="s">
        <v>50</v>
      </c>
      <c r="D25" t="s">
        <v>685</v>
      </c>
      <c r="E25" s="4"/>
      <c r="F25" s="4">
        <v>44229.27</v>
      </c>
      <c r="G25" s="98">
        <f t="shared" si="0"/>
        <v>14128884.42</v>
      </c>
    </row>
    <row r="26" spans="1:7">
      <c r="A26" s="13">
        <v>43783</v>
      </c>
      <c r="B26" s="2">
        <v>2182</v>
      </c>
      <c r="C26" t="s">
        <v>474</v>
      </c>
      <c r="D26" t="s">
        <v>686</v>
      </c>
      <c r="E26" s="4"/>
      <c r="F26" s="4">
        <v>37200</v>
      </c>
      <c r="G26" s="98">
        <f t="shared" si="0"/>
        <v>14091684.42</v>
      </c>
    </row>
    <row r="27" spans="1:7">
      <c r="A27" s="13">
        <v>43783</v>
      </c>
      <c r="B27" s="2">
        <v>2183</v>
      </c>
      <c r="C27" t="s">
        <v>104</v>
      </c>
      <c r="D27" t="s">
        <v>764</v>
      </c>
      <c r="E27" s="4"/>
      <c r="F27" s="4">
        <v>152826.5</v>
      </c>
      <c r="G27" s="98">
        <f t="shared" si="0"/>
        <v>13938857.92</v>
      </c>
    </row>
    <row r="28" spans="1:7">
      <c r="A28" s="13">
        <v>43783</v>
      </c>
      <c r="B28" s="2">
        <v>2184</v>
      </c>
      <c r="C28" t="s">
        <v>765</v>
      </c>
      <c r="D28" t="s">
        <v>766</v>
      </c>
      <c r="E28" s="4"/>
      <c r="F28" s="4">
        <v>7370.08</v>
      </c>
      <c r="G28" s="98">
        <f t="shared" si="0"/>
        <v>13931487.84</v>
      </c>
    </row>
    <row r="29" spans="1:7" ht="15.75" customHeight="1">
      <c r="A29" s="13">
        <v>43783</v>
      </c>
      <c r="B29" s="2">
        <v>2185</v>
      </c>
      <c r="C29" t="s">
        <v>767</v>
      </c>
      <c r="D29" t="s">
        <v>768</v>
      </c>
      <c r="E29" s="4"/>
      <c r="F29" s="4">
        <v>14060</v>
      </c>
      <c r="G29" s="98">
        <f t="shared" si="0"/>
        <v>13917427.84</v>
      </c>
    </row>
    <row r="30" spans="1:7">
      <c r="A30" s="13">
        <v>43784</v>
      </c>
      <c r="B30" s="2">
        <v>2186</v>
      </c>
      <c r="C30" t="s">
        <v>769</v>
      </c>
      <c r="D30" t="s">
        <v>770</v>
      </c>
      <c r="E30" s="4"/>
      <c r="F30" s="4">
        <v>155937</v>
      </c>
      <c r="G30" s="98">
        <f t="shared" si="0"/>
        <v>13761490.84</v>
      </c>
    </row>
    <row r="31" spans="1:7">
      <c r="A31" s="13">
        <v>43788</v>
      </c>
      <c r="B31" s="2">
        <v>2187</v>
      </c>
      <c r="C31" t="s">
        <v>636</v>
      </c>
      <c r="D31" t="s">
        <v>771</v>
      </c>
      <c r="E31" s="4"/>
      <c r="F31" s="4">
        <v>33715.57</v>
      </c>
      <c r="G31" s="98">
        <f t="shared" si="0"/>
        <v>13727775.27</v>
      </c>
    </row>
    <row r="32" spans="1:7">
      <c r="A32" s="13">
        <v>43788</v>
      </c>
      <c r="B32" s="2">
        <v>2188</v>
      </c>
      <c r="C32" t="s">
        <v>278</v>
      </c>
      <c r="D32" t="s">
        <v>279</v>
      </c>
      <c r="E32" s="4"/>
      <c r="F32" s="4">
        <v>53336</v>
      </c>
      <c r="G32" s="98">
        <f t="shared" si="0"/>
        <v>13674439.27</v>
      </c>
    </row>
    <row r="33" spans="1:7">
      <c r="A33" s="13">
        <v>43788</v>
      </c>
      <c r="B33" s="2">
        <v>2189</v>
      </c>
      <c r="C33" t="s">
        <v>772</v>
      </c>
      <c r="D33" t="s">
        <v>773</v>
      </c>
      <c r="E33" s="4"/>
      <c r="F33" s="4">
        <v>3800</v>
      </c>
      <c r="G33" s="98">
        <f t="shared" si="0"/>
        <v>13670639.27</v>
      </c>
    </row>
    <row r="34" spans="1:7">
      <c r="A34" s="13">
        <v>43788</v>
      </c>
      <c r="B34" s="2">
        <v>2190</v>
      </c>
      <c r="C34" t="s">
        <v>774</v>
      </c>
      <c r="D34" t="s">
        <v>755</v>
      </c>
      <c r="E34" s="4"/>
      <c r="F34" s="4">
        <v>5000</v>
      </c>
      <c r="G34" s="98">
        <f t="shared" si="0"/>
        <v>13665639.27</v>
      </c>
    </row>
    <row r="35" spans="1:7">
      <c r="A35" s="13">
        <v>43788</v>
      </c>
      <c r="B35" s="2">
        <v>2191</v>
      </c>
      <c r="C35" t="s">
        <v>775</v>
      </c>
      <c r="D35" t="s">
        <v>776</v>
      </c>
      <c r="E35" s="4"/>
      <c r="F35" s="4">
        <v>31302.5</v>
      </c>
      <c r="G35" s="98">
        <f t="shared" si="0"/>
        <v>13634336.77</v>
      </c>
    </row>
    <row r="36" spans="1:7">
      <c r="A36" s="13">
        <v>43789</v>
      </c>
      <c r="B36" s="2">
        <v>2192</v>
      </c>
      <c r="C36" t="s">
        <v>777</v>
      </c>
      <c r="D36" t="s">
        <v>778</v>
      </c>
      <c r="E36" s="4"/>
      <c r="F36" s="4">
        <v>20568.240000000002</v>
      </c>
      <c r="G36" s="98">
        <f t="shared" si="0"/>
        <v>13613768.529999999</v>
      </c>
    </row>
    <row r="37" spans="1:7">
      <c r="A37" s="13">
        <v>43789</v>
      </c>
      <c r="B37" s="2">
        <v>2193</v>
      </c>
      <c r="C37" t="s">
        <v>182</v>
      </c>
      <c r="D37" t="s">
        <v>779</v>
      </c>
      <c r="E37" s="4"/>
      <c r="F37" s="4">
        <v>27515.47</v>
      </c>
      <c r="G37" s="98">
        <f t="shared" si="0"/>
        <v>13586253.059999999</v>
      </c>
    </row>
    <row r="38" spans="1:7">
      <c r="A38" s="13">
        <v>43790</v>
      </c>
      <c r="B38" s="2">
        <v>2194</v>
      </c>
      <c r="C38" t="s">
        <v>780</v>
      </c>
      <c r="D38" t="s">
        <v>781</v>
      </c>
      <c r="E38" s="4"/>
      <c r="F38" s="4">
        <v>9975</v>
      </c>
      <c r="G38" s="98">
        <f t="shared" si="0"/>
        <v>13576278.059999999</v>
      </c>
    </row>
    <row r="39" spans="1:7">
      <c r="A39" s="13">
        <v>43791</v>
      </c>
      <c r="B39" s="2">
        <v>2195</v>
      </c>
      <c r="C39" t="s">
        <v>782</v>
      </c>
      <c r="D39" t="s">
        <v>755</v>
      </c>
      <c r="E39" s="4"/>
      <c r="F39" s="4">
        <v>5000</v>
      </c>
      <c r="G39" s="98">
        <f t="shared" si="0"/>
        <v>13571278.059999999</v>
      </c>
    </row>
    <row r="40" spans="1:7">
      <c r="A40" s="13">
        <v>43794</v>
      </c>
      <c r="B40" s="2">
        <v>2196</v>
      </c>
      <c r="C40" t="s">
        <v>777</v>
      </c>
      <c r="D40" t="s">
        <v>783</v>
      </c>
      <c r="E40" s="4"/>
      <c r="F40" s="4">
        <v>495942.96</v>
      </c>
      <c r="G40" s="98">
        <f t="shared" si="0"/>
        <v>13075335.099999998</v>
      </c>
    </row>
    <row r="41" spans="1:7">
      <c r="A41" s="13">
        <v>43796</v>
      </c>
      <c r="B41" s="2">
        <v>2197</v>
      </c>
      <c r="C41" t="s">
        <v>122</v>
      </c>
      <c r="D41" t="s">
        <v>784</v>
      </c>
      <c r="E41" s="4"/>
      <c r="F41" s="4">
        <v>18000</v>
      </c>
      <c r="G41" s="98">
        <f t="shared" si="0"/>
        <v>13057335.099999998</v>
      </c>
    </row>
    <row r="42" spans="1:7">
      <c r="A42" s="13">
        <v>43799</v>
      </c>
      <c r="B42" s="2" t="s">
        <v>401</v>
      </c>
      <c r="C42" t="s">
        <v>146</v>
      </c>
      <c r="D42" t="s">
        <v>656</v>
      </c>
      <c r="E42" s="4"/>
      <c r="F42" s="4">
        <v>28586.69</v>
      </c>
      <c r="G42" s="98">
        <f t="shared" si="0"/>
        <v>13028748.409999998</v>
      </c>
    </row>
    <row r="43" spans="1:7" ht="15.75" thickBot="1">
      <c r="A43" s="13">
        <v>43799</v>
      </c>
      <c r="B43" s="2" t="s">
        <v>401</v>
      </c>
      <c r="C43" t="s">
        <v>146</v>
      </c>
      <c r="D43" t="s">
        <v>749</v>
      </c>
      <c r="E43" s="4"/>
      <c r="F43" s="4">
        <v>2382.96</v>
      </c>
      <c r="G43" s="101">
        <f t="shared" si="0"/>
        <v>13026365.449999997</v>
      </c>
    </row>
    <row r="44" spans="1:7" ht="16.5" thickTop="1" thickBot="1">
      <c r="A44" s="29"/>
      <c r="B44" s="30"/>
      <c r="C44" s="17"/>
      <c r="D44" s="17"/>
      <c r="E44" s="10"/>
      <c r="F44" s="10"/>
      <c r="G44" s="99"/>
    </row>
    <row r="45" spans="1:7">
      <c r="A45" s="1"/>
      <c r="B45" s="2"/>
      <c r="E45" s="4"/>
      <c r="F45" s="4"/>
      <c r="G45" s="5"/>
    </row>
    <row r="46" spans="1:7">
      <c r="A46" s="1"/>
      <c r="B46" s="2"/>
      <c r="E46" s="4"/>
      <c r="F46" s="4"/>
      <c r="G46" s="5"/>
    </row>
    <row r="47" spans="1:7">
      <c r="A47" s="1"/>
      <c r="B47" s="2"/>
      <c r="E47" s="4"/>
      <c r="F47" s="4"/>
      <c r="G47" s="5"/>
    </row>
    <row r="48" spans="1:7">
      <c r="A48" s="1"/>
      <c r="B48" s="2"/>
      <c r="E48" s="4"/>
      <c r="F48" s="4"/>
      <c r="G48" s="5"/>
    </row>
    <row r="50" spans="1:7">
      <c r="A50" s="246" t="s">
        <v>663</v>
      </c>
      <c r="B50" s="246"/>
      <c r="C50" s="246"/>
      <c r="D50" s="246" t="s">
        <v>664</v>
      </c>
      <c r="E50" s="246"/>
      <c r="F50" s="246"/>
      <c r="G50" s="246"/>
    </row>
    <row r="51" spans="1:7" ht="16.5">
      <c r="A51" s="235" t="s">
        <v>556</v>
      </c>
      <c r="B51" s="235"/>
      <c r="C51" s="235"/>
      <c r="D51" s="235" t="s">
        <v>557</v>
      </c>
      <c r="E51" s="235"/>
      <c r="F51" s="235"/>
      <c r="G51" s="235"/>
    </row>
    <row r="52" spans="1:7" ht="16.5">
      <c r="A52" s="40"/>
      <c r="B52" s="40"/>
      <c r="C52" s="40"/>
      <c r="D52" s="40"/>
      <c r="E52" s="40"/>
      <c r="F52" s="40"/>
      <c r="G52" s="40"/>
    </row>
    <row r="53" spans="1:7" ht="23.25" customHeight="1">
      <c r="A53" s="40"/>
      <c r="B53" s="40"/>
      <c r="C53" s="40"/>
      <c r="D53" s="40"/>
      <c r="E53" s="40"/>
      <c r="F53" s="40"/>
      <c r="G53" s="40"/>
    </row>
    <row r="54" spans="1:7" ht="13.5" customHeight="1">
      <c r="A54" s="40"/>
      <c r="B54" s="40"/>
      <c r="C54" s="40"/>
      <c r="D54" s="40"/>
      <c r="E54" s="40"/>
      <c r="F54" s="40"/>
      <c r="G54" s="40"/>
    </row>
    <row r="55" spans="1:7" ht="13.5" customHeight="1">
      <c r="A55" s="40"/>
      <c r="B55" s="40"/>
      <c r="C55" s="40"/>
      <c r="D55" s="40"/>
      <c r="E55" s="40"/>
      <c r="F55" s="40"/>
      <c r="G55" s="40"/>
    </row>
    <row r="56" spans="1:7" ht="15" customHeight="1">
      <c r="A56" s="247" t="s">
        <v>665</v>
      </c>
      <c r="B56" s="247"/>
      <c r="C56" s="247"/>
      <c r="D56" s="247"/>
      <c r="E56" s="247"/>
      <c r="F56" s="247"/>
      <c r="G56" s="247"/>
    </row>
    <row r="57" spans="1:7" ht="16.5">
      <c r="A57" s="235" t="s">
        <v>639</v>
      </c>
      <c r="B57" s="235"/>
      <c r="C57" s="235"/>
      <c r="D57" s="235"/>
      <c r="E57" s="235"/>
      <c r="F57" s="235"/>
      <c r="G57" s="235"/>
    </row>
    <row r="58" spans="1:7" ht="16.5">
      <c r="A58" s="40"/>
      <c r="B58" s="40"/>
      <c r="C58" s="40"/>
      <c r="D58" s="40"/>
      <c r="E58" s="40"/>
      <c r="F58" s="40"/>
      <c r="G58" s="40"/>
    </row>
    <row r="60" spans="1:7">
      <c r="A60" s="1"/>
      <c r="B60" s="2"/>
      <c r="E60" s="4"/>
      <c r="F60" s="4"/>
    </row>
    <row r="61" spans="1:7">
      <c r="A61" s="1"/>
      <c r="B61" s="2"/>
      <c r="E61" s="4"/>
      <c r="F61" s="4"/>
    </row>
    <row r="62" spans="1:7">
      <c r="A62" s="1"/>
      <c r="B62" s="2"/>
      <c r="E62" s="4"/>
      <c r="F62" s="4"/>
    </row>
    <row r="63" spans="1:7">
      <c r="A63" s="1"/>
      <c r="B63" s="2"/>
      <c r="E63" s="4"/>
      <c r="F63" s="4"/>
    </row>
    <row r="64" spans="1:7">
      <c r="A64" s="1"/>
      <c r="B64" s="2"/>
      <c r="E64" s="4"/>
      <c r="F64" s="4"/>
    </row>
    <row r="65" spans="1:6">
      <c r="A65" s="1"/>
      <c r="B65" s="2"/>
      <c r="E65" s="4"/>
      <c r="F65" s="4"/>
    </row>
    <row r="66" spans="1:6">
      <c r="A66" s="1"/>
      <c r="B66" s="2"/>
      <c r="E66" s="4"/>
      <c r="F66" s="4"/>
    </row>
    <row r="67" spans="1:6">
      <c r="A67" s="1"/>
      <c r="B67" s="2"/>
      <c r="E67" s="4"/>
      <c r="F67" s="4"/>
    </row>
    <row r="68" spans="1:6">
      <c r="A68" s="1"/>
      <c r="B68" s="2"/>
      <c r="E68" s="4"/>
      <c r="F68" s="4"/>
    </row>
    <row r="69" spans="1:6">
      <c r="A69" s="1"/>
      <c r="B69" s="2"/>
      <c r="E69" s="4"/>
      <c r="F69" s="4"/>
    </row>
    <row r="70" spans="1:6">
      <c r="A70" s="1"/>
      <c r="B70" s="2"/>
      <c r="E70" s="4"/>
      <c r="F70" s="4"/>
    </row>
    <row r="71" spans="1:6">
      <c r="A71" s="1"/>
      <c r="B71" s="2"/>
      <c r="E71" s="4"/>
      <c r="F71" s="4"/>
    </row>
    <row r="72" spans="1:6">
      <c r="A72" s="1"/>
      <c r="B72" s="2"/>
      <c r="E72" s="4"/>
      <c r="F72" s="4"/>
    </row>
    <row r="73" spans="1:6">
      <c r="A73" s="1"/>
      <c r="B73" s="2"/>
      <c r="E73" s="4"/>
      <c r="F73" s="4"/>
    </row>
  </sheetData>
  <mergeCells count="12">
    <mergeCell ref="A57:G57"/>
    <mergeCell ref="A2:G2"/>
    <mergeCell ref="A3:G3"/>
    <mergeCell ref="A5:G5"/>
    <mergeCell ref="A6:G6"/>
    <mergeCell ref="A7:G7"/>
    <mergeCell ref="E10:F10"/>
    <mergeCell ref="A50:C50"/>
    <mergeCell ref="D50:G50"/>
    <mergeCell ref="A51:C51"/>
    <mergeCell ref="D51:G51"/>
    <mergeCell ref="A56:G56"/>
  </mergeCells>
  <pageMargins left="2.0866141732283467" right="0.51181102362204722" top="0.35433070866141736" bottom="0.35433070866141736" header="0.31496062992125984" footer="0.31496062992125984"/>
  <pageSetup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7:J111"/>
  <sheetViews>
    <sheetView topLeftCell="A56" zoomScale="85" zoomScaleNormal="85" workbookViewId="0">
      <selection activeCell="D112" sqref="D112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7" spans="1:7" ht="16.5">
      <c r="A7" s="40"/>
      <c r="B7" s="40"/>
      <c r="C7" s="40"/>
      <c r="D7" s="40"/>
      <c r="E7" s="40"/>
      <c r="F7" s="40"/>
      <c r="G7" s="40"/>
    </row>
    <row r="8" spans="1:7" ht="20.25">
      <c r="A8" s="236" t="s">
        <v>0</v>
      </c>
      <c r="B8" s="236"/>
      <c r="C8" s="236"/>
      <c r="D8" s="236"/>
      <c r="E8" s="236"/>
      <c r="F8" s="236"/>
      <c r="G8" s="236"/>
    </row>
    <row r="9" spans="1:7" ht="16.5" customHeight="1">
      <c r="A9" s="236" t="s">
        <v>609</v>
      </c>
      <c r="B9" s="236"/>
      <c r="C9" s="236"/>
      <c r="D9" s="236"/>
      <c r="E9" s="236"/>
      <c r="F9" s="236"/>
      <c r="G9" s="236"/>
    </row>
    <row r="10" spans="1:7" ht="15.75" customHeight="1">
      <c r="A10" s="40"/>
      <c r="B10" s="40"/>
      <c r="C10" s="40"/>
      <c r="D10" s="40"/>
      <c r="E10" s="40"/>
      <c r="F10" s="40"/>
      <c r="G10" s="40"/>
    </row>
    <row r="11" spans="1:7" ht="17.25" customHeight="1">
      <c r="A11" s="237" t="s">
        <v>610</v>
      </c>
      <c r="B11" s="237"/>
      <c r="C11" s="237"/>
      <c r="D11" s="237"/>
      <c r="E11" s="237"/>
      <c r="F11" s="237"/>
      <c r="G11" s="237"/>
    </row>
    <row r="12" spans="1:7" ht="18.75">
      <c r="A12" s="237" t="s">
        <v>611</v>
      </c>
      <c r="B12" s="237"/>
      <c r="C12" s="237"/>
      <c r="D12" s="237"/>
      <c r="E12" s="237"/>
      <c r="F12" s="237"/>
      <c r="G12" s="237"/>
    </row>
    <row r="13" spans="1:7" ht="15.75" customHeight="1">
      <c r="A13" s="237" t="s">
        <v>785</v>
      </c>
      <c r="B13" s="237"/>
      <c r="C13" s="237"/>
      <c r="D13" s="237"/>
      <c r="E13" s="237"/>
      <c r="F13" s="237"/>
      <c r="G13" s="237"/>
    </row>
    <row r="14" spans="1:7" ht="15.75" customHeight="1" thickBot="1">
      <c r="A14" s="41"/>
      <c r="B14" s="41"/>
      <c r="C14" s="41"/>
      <c r="D14" s="41"/>
      <c r="E14" s="41"/>
      <c r="F14" s="41"/>
      <c r="G14" s="41"/>
    </row>
    <row r="15" spans="1:7" ht="18.75">
      <c r="A15" s="72" t="s">
        <v>613</v>
      </c>
      <c r="B15" s="73"/>
      <c r="C15" s="73"/>
      <c r="D15" s="73"/>
      <c r="E15" s="73"/>
      <c r="F15" s="73"/>
      <c r="G15" s="74"/>
    </row>
    <row r="16" spans="1:7" ht="17.25">
      <c r="A16" s="69"/>
      <c r="B16" s="70"/>
      <c r="C16" s="70"/>
      <c r="D16" s="71"/>
      <c r="E16" s="241" t="s">
        <v>614</v>
      </c>
      <c r="F16" s="242"/>
      <c r="G16" s="53">
        <v>13026365.449999999</v>
      </c>
    </row>
    <row r="17" spans="1:10" ht="7.5" customHeight="1" thickBot="1">
      <c r="A17" s="66"/>
      <c r="B17" s="67"/>
      <c r="C17" s="67"/>
      <c r="D17" s="67"/>
      <c r="E17" s="67"/>
      <c r="F17" s="67"/>
      <c r="G17" s="68"/>
    </row>
    <row r="18" spans="1:10" ht="17.25">
      <c r="A18" s="102" t="s">
        <v>615</v>
      </c>
      <c r="B18" s="103" t="s">
        <v>616</v>
      </c>
      <c r="C18" s="103" t="s">
        <v>617</v>
      </c>
      <c r="D18" s="103" t="s">
        <v>618</v>
      </c>
      <c r="E18" s="103" t="s">
        <v>619</v>
      </c>
      <c r="F18" s="103" t="s">
        <v>620</v>
      </c>
      <c r="G18" s="104" t="s">
        <v>621</v>
      </c>
      <c r="H18" s="105"/>
      <c r="I18" s="105"/>
      <c r="J18" s="105"/>
    </row>
    <row r="19" spans="1:10" ht="15.75">
      <c r="A19" s="106">
        <v>43801</v>
      </c>
      <c r="B19" s="107">
        <v>2198</v>
      </c>
      <c r="C19" s="105" t="s">
        <v>786</v>
      </c>
      <c r="D19" s="105" t="s">
        <v>787</v>
      </c>
      <c r="E19" s="108"/>
      <c r="F19" s="108">
        <v>4999.5</v>
      </c>
      <c r="G19" s="109">
        <f>G16+E19-F19</f>
        <v>13021365.949999999</v>
      </c>
      <c r="H19" s="105"/>
      <c r="I19" s="105"/>
      <c r="J19" s="105"/>
    </row>
    <row r="20" spans="1:10" ht="15.75">
      <c r="A20" s="106">
        <v>43801</v>
      </c>
      <c r="B20" s="107">
        <v>2199</v>
      </c>
      <c r="C20" s="105" t="s">
        <v>788</v>
      </c>
      <c r="D20" s="105" t="s">
        <v>789</v>
      </c>
      <c r="E20" s="108"/>
      <c r="F20" s="108">
        <v>4999.5</v>
      </c>
      <c r="G20" s="109">
        <f>G19+E20-F20</f>
        <v>13016366.449999999</v>
      </c>
      <c r="H20" s="105"/>
      <c r="I20" s="105"/>
      <c r="J20" s="105"/>
    </row>
    <row r="21" spans="1:10" ht="15.75">
      <c r="A21" s="106">
        <v>43801</v>
      </c>
      <c r="B21" s="107">
        <v>2200</v>
      </c>
      <c r="C21" s="105" t="s">
        <v>790</v>
      </c>
      <c r="D21" s="105" t="s">
        <v>791</v>
      </c>
      <c r="E21" s="108"/>
      <c r="F21" s="108">
        <v>4999.5</v>
      </c>
      <c r="G21" s="109">
        <f t="shared" ref="G21:G69" si="0">G20+E21-F21</f>
        <v>13011366.949999999</v>
      </c>
      <c r="H21" s="105"/>
      <c r="I21" s="105"/>
      <c r="J21" s="105"/>
    </row>
    <row r="22" spans="1:10" ht="15.75">
      <c r="A22" s="106">
        <v>43801</v>
      </c>
      <c r="B22" s="107">
        <v>2201</v>
      </c>
      <c r="C22" s="105" t="s">
        <v>792</v>
      </c>
      <c r="D22" s="105" t="s">
        <v>793</v>
      </c>
      <c r="E22" s="108"/>
      <c r="F22" s="108">
        <v>4999.5</v>
      </c>
      <c r="G22" s="109">
        <f t="shared" si="0"/>
        <v>13006367.449999999</v>
      </c>
      <c r="H22" s="105"/>
      <c r="I22" s="105"/>
      <c r="J22" s="105"/>
    </row>
    <row r="23" spans="1:10" ht="15.75">
      <c r="A23" s="106">
        <v>43801</v>
      </c>
      <c r="B23" s="107">
        <v>2202</v>
      </c>
      <c r="C23" s="105" t="s">
        <v>740</v>
      </c>
      <c r="D23" s="105" t="s">
        <v>755</v>
      </c>
      <c r="E23" s="108"/>
      <c r="F23" s="108">
        <v>5000</v>
      </c>
      <c r="G23" s="109">
        <f t="shared" si="0"/>
        <v>13001367.449999999</v>
      </c>
      <c r="H23" s="105"/>
      <c r="I23" s="105"/>
      <c r="J23" s="105"/>
    </row>
    <row r="24" spans="1:10" ht="15.75">
      <c r="A24" s="106">
        <v>43802</v>
      </c>
      <c r="B24" s="107">
        <v>2203</v>
      </c>
      <c r="C24" s="105" t="s">
        <v>474</v>
      </c>
      <c r="D24" s="105" t="s">
        <v>794</v>
      </c>
      <c r="E24" s="108"/>
      <c r="F24" s="108">
        <v>49100</v>
      </c>
      <c r="G24" s="109">
        <f t="shared" si="0"/>
        <v>12952267.449999999</v>
      </c>
      <c r="H24" s="105"/>
      <c r="I24" s="105"/>
      <c r="J24" s="105"/>
    </row>
    <row r="25" spans="1:10" ht="15.75">
      <c r="A25" s="106">
        <v>43802</v>
      </c>
      <c r="B25" s="107">
        <v>2204</v>
      </c>
      <c r="C25" s="105" t="s">
        <v>50</v>
      </c>
      <c r="D25" s="105" t="s">
        <v>795</v>
      </c>
      <c r="E25" s="108"/>
      <c r="F25" s="108">
        <v>46213.49</v>
      </c>
      <c r="G25" s="109">
        <f t="shared" si="0"/>
        <v>12906053.959999999</v>
      </c>
      <c r="H25" s="105"/>
      <c r="I25" s="105"/>
      <c r="J25" s="105"/>
    </row>
    <row r="26" spans="1:10" ht="15.75">
      <c r="A26" s="106">
        <v>43802</v>
      </c>
      <c r="B26" s="107">
        <v>2205</v>
      </c>
      <c r="C26" s="105" t="s">
        <v>796</v>
      </c>
      <c r="D26" s="105" t="s">
        <v>797</v>
      </c>
      <c r="E26" s="108"/>
      <c r="F26" s="108">
        <v>5890</v>
      </c>
      <c r="G26" s="109">
        <f t="shared" si="0"/>
        <v>12900163.959999999</v>
      </c>
      <c r="H26" s="105"/>
      <c r="I26" s="105"/>
      <c r="J26" s="105"/>
    </row>
    <row r="27" spans="1:10" ht="15.75">
      <c r="A27" s="106">
        <v>43802</v>
      </c>
      <c r="B27" s="107">
        <v>2206</v>
      </c>
      <c r="C27" s="105" t="s">
        <v>30</v>
      </c>
      <c r="D27" s="105" t="s">
        <v>798</v>
      </c>
      <c r="E27" s="108"/>
      <c r="F27" s="108">
        <v>45200</v>
      </c>
      <c r="G27" s="109">
        <f t="shared" si="0"/>
        <v>12854963.959999999</v>
      </c>
      <c r="H27" s="105"/>
      <c r="I27" s="105"/>
      <c r="J27" s="105"/>
    </row>
    <row r="28" spans="1:10" ht="15.75">
      <c r="A28" s="106">
        <v>43803</v>
      </c>
      <c r="B28" s="107">
        <v>2207</v>
      </c>
      <c r="C28" s="105" t="s">
        <v>539</v>
      </c>
      <c r="D28" s="105" t="s">
        <v>799</v>
      </c>
      <c r="E28" s="108"/>
      <c r="F28" s="108">
        <v>34787.08</v>
      </c>
      <c r="G28" s="109">
        <f t="shared" si="0"/>
        <v>12820176.879999999</v>
      </c>
      <c r="H28" s="105"/>
      <c r="I28" s="105"/>
      <c r="J28" s="105"/>
    </row>
    <row r="29" spans="1:10" ht="15.75">
      <c r="A29" s="106">
        <v>43803</v>
      </c>
      <c r="B29" s="107">
        <v>2208</v>
      </c>
      <c r="C29" s="105" t="s">
        <v>539</v>
      </c>
      <c r="D29" s="105" t="s">
        <v>800</v>
      </c>
      <c r="E29" s="108"/>
      <c r="F29" s="108">
        <v>41426</v>
      </c>
      <c r="G29" s="109">
        <f t="shared" si="0"/>
        <v>12778750.879999999</v>
      </c>
      <c r="H29" s="105"/>
      <c r="I29" s="105"/>
      <c r="J29" s="105"/>
    </row>
    <row r="30" spans="1:10" ht="15.75">
      <c r="A30" s="106">
        <v>43803</v>
      </c>
      <c r="B30" s="107">
        <v>2209</v>
      </c>
      <c r="C30" s="105" t="s">
        <v>36</v>
      </c>
      <c r="D30" s="105" t="s">
        <v>136</v>
      </c>
      <c r="E30" s="108"/>
      <c r="F30" s="108">
        <v>0</v>
      </c>
      <c r="G30" s="109">
        <f t="shared" si="0"/>
        <v>12778750.879999999</v>
      </c>
      <c r="H30" s="105"/>
      <c r="I30" s="105"/>
      <c r="J30" s="105"/>
    </row>
    <row r="31" spans="1:10" ht="15.75">
      <c r="A31" s="106">
        <v>43803</v>
      </c>
      <c r="B31" s="107">
        <v>2210</v>
      </c>
      <c r="C31" s="105" t="s">
        <v>474</v>
      </c>
      <c r="D31" s="105" t="s">
        <v>801</v>
      </c>
      <c r="E31" s="108"/>
      <c r="F31" s="108">
        <v>43100</v>
      </c>
      <c r="G31" s="109">
        <f t="shared" si="0"/>
        <v>12735650.879999999</v>
      </c>
      <c r="H31" s="105"/>
      <c r="I31" s="105"/>
      <c r="J31" s="105"/>
    </row>
    <row r="32" spans="1:10" ht="15.75">
      <c r="A32" s="106">
        <v>43803</v>
      </c>
      <c r="B32" s="107">
        <v>2211</v>
      </c>
      <c r="C32" s="105" t="s">
        <v>802</v>
      </c>
      <c r="D32" s="105" t="s">
        <v>803</v>
      </c>
      <c r="E32" s="108"/>
      <c r="F32" s="108">
        <v>32775</v>
      </c>
      <c r="G32" s="109">
        <f t="shared" si="0"/>
        <v>12702875.879999999</v>
      </c>
      <c r="H32" s="105"/>
      <c r="I32" s="105"/>
      <c r="J32" s="105"/>
    </row>
    <row r="33" spans="1:10" ht="15.75">
      <c r="A33" s="106">
        <v>43803</v>
      </c>
      <c r="B33" s="107">
        <v>2212</v>
      </c>
      <c r="C33" s="105" t="s">
        <v>777</v>
      </c>
      <c r="D33" s="105" t="s">
        <v>804</v>
      </c>
      <c r="E33" s="108"/>
      <c r="F33" s="108">
        <v>95985.12</v>
      </c>
      <c r="G33" s="109">
        <f t="shared" si="0"/>
        <v>12606890.76</v>
      </c>
      <c r="H33" s="105"/>
      <c r="I33" s="105"/>
      <c r="J33" s="105"/>
    </row>
    <row r="34" spans="1:10" ht="15.75">
      <c r="A34" s="106">
        <v>43808</v>
      </c>
      <c r="B34" s="107">
        <v>2213</v>
      </c>
      <c r="C34" s="105" t="s">
        <v>805</v>
      </c>
      <c r="D34" s="105" t="s">
        <v>806</v>
      </c>
      <c r="E34" s="108"/>
      <c r="F34" s="108">
        <v>24677.08</v>
      </c>
      <c r="G34" s="109">
        <f t="shared" si="0"/>
        <v>12582213.68</v>
      </c>
      <c r="H34" s="105"/>
      <c r="I34" s="105"/>
      <c r="J34" s="105"/>
    </row>
    <row r="35" spans="1:10" ht="15.75" customHeight="1">
      <c r="A35" s="106">
        <v>43808</v>
      </c>
      <c r="B35" s="107">
        <v>2214</v>
      </c>
      <c r="C35" s="105" t="s">
        <v>182</v>
      </c>
      <c r="D35" s="105" t="s">
        <v>807</v>
      </c>
      <c r="E35" s="108"/>
      <c r="F35" s="108">
        <v>20400.96</v>
      </c>
      <c r="G35" s="109">
        <f t="shared" si="0"/>
        <v>12561812.719999999</v>
      </c>
      <c r="H35" s="105"/>
      <c r="I35" s="105"/>
      <c r="J35" s="105"/>
    </row>
    <row r="36" spans="1:10" ht="15.75">
      <c r="A36" s="106">
        <v>43809</v>
      </c>
      <c r="B36" s="107">
        <v>2215</v>
      </c>
      <c r="C36" s="105" t="s">
        <v>757</v>
      </c>
      <c r="D36" s="105" t="s">
        <v>755</v>
      </c>
      <c r="E36" s="108"/>
      <c r="F36" s="108">
        <v>5460</v>
      </c>
      <c r="G36" s="109">
        <f t="shared" si="0"/>
        <v>12556352.719999999</v>
      </c>
      <c r="H36" s="105"/>
      <c r="I36" s="105"/>
      <c r="J36" s="105"/>
    </row>
    <row r="37" spans="1:10" ht="15.75">
      <c r="A37" s="106">
        <v>43809</v>
      </c>
      <c r="B37" s="107">
        <v>2216</v>
      </c>
      <c r="C37" s="105" t="s">
        <v>759</v>
      </c>
      <c r="D37" s="105" t="s">
        <v>755</v>
      </c>
      <c r="E37" s="108"/>
      <c r="F37" s="108">
        <v>5000</v>
      </c>
      <c r="G37" s="109">
        <f t="shared" si="0"/>
        <v>12551352.719999999</v>
      </c>
      <c r="H37" s="105"/>
      <c r="I37" s="105"/>
      <c r="J37" s="105"/>
    </row>
    <row r="38" spans="1:10" ht="15.75">
      <c r="A38" s="106">
        <v>43811</v>
      </c>
      <c r="B38" s="107">
        <v>2217</v>
      </c>
      <c r="C38" s="105" t="s">
        <v>636</v>
      </c>
      <c r="D38" s="105" t="s">
        <v>808</v>
      </c>
      <c r="E38" s="108"/>
      <c r="F38" s="108">
        <v>15076.15</v>
      </c>
      <c r="G38" s="109">
        <f t="shared" si="0"/>
        <v>12536276.569999998</v>
      </c>
      <c r="H38" s="105"/>
      <c r="I38" s="105"/>
      <c r="J38" s="105"/>
    </row>
    <row r="39" spans="1:10" ht="15.75">
      <c r="A39" s="106">
        <v>43811</v>
      </c>
      <c r="B39" s="107">
        <v>2218</v>
      </c>
      <c r="C39" s="105" t="s">
        <v>809</v>
      </c>
      <c r="D39" s="105" t="s">
        <v>810</v>
      </c>
      <c r="E39" s="108"/>
      <c r="F39" s="108">
        <v>31755.37</v>
      </c>
      <c r="G39" s="109">
        <f t="shared" si="0"/>
        <v>12504521.199999999</v>
      </c>
      <c r="H39" s="105"/>
      <c r="I39" s="105"/>
      <c r="J39" s="105"/>
    </row>
    <row r="40" spans="1:10" ht="15.75">
      <c r="A40" s="106">
        <v>43811</v>
      </c>
      <c r="B40" s="107">
        <v>2219</v>
      </c>
      <c r="C40" s="105" t="s">
        <v>756</v>
      </c>
      <c r="D40" s="105" t="s">
        <v>755</v>
      </c>
      <c r="E40" s="108"/>
      <c r="F40" s="108">
        <v>6594.6</v>
      </c>
      <c r="G40" s="109">
        <f t="shared" si="0"/>
        <v>12497926.6</v>
      </c>
      <c r="H40" s="105"/>
      <c r="I40" s="105"/>
      <c r="J40" s="105"/>
    </row>
    <row r="41" spans="1:10" ht="15.75">
      <c r="A41" s="106">
        <v>43811</v>
      </c>
      <c r="B41" s="107">
        <v>2220</v>
      </c>
      <c r="C41" s="105" t="s">
        <v>754</v>
      </c>
      <c r="D41" s="105" t="s">
        <v>755</v>
      </c>
      <c r="E41" s="108"/>
      <c r="F41" s="108">
        <v>6822</v>
      </c>
      <c r="G41" s="109">
        <f t="shared" si="0"/>
        <v>12491104.6</v>
      </c>
      <c r="H41" s="105"/>
      <c r="I41" s="105"/>
      <c r="J41" s="105"/>
    </row>
    <row r="42" spans="1:10" ht="15.75">
      <c r="A42" s="106">
        <v>43811</v>
      </c>
      <c r="B42" s="107">
        <v>2221</v>
      </c>
      <c r="C42" s="105" t="s">
        <v>758</v>
      </c>
      <c r="D42" s="105" t="s">
        <v>755</v>
      </c>
      <c r="E42" s="108"/>
      <c r="F42" s="108">
        <v>6594.6</v>
      </c>
      <c r="G42" s="109">
        <f t="shared" si="0"/>
        <v>12484510</v>
      </c>
      <c r="H42" s="105"/>
      <c r="I42" s="105"/>
      <c r="J42" s="105"/>
    </row>
    <row r="43" spans="1:10" ht="15.75">
      <c r="A43" s="106">
        <v>43811</v>
      </c>
      <c r="B43" s="107">
        <v>2222</v>
      </c>
      <c r="C43" s="105" t="s">
        <v>782</v>
      </c>
      <c r="D43" s="105" t="s">
        <v>755</v>
      </c>
      <c r="E43" s="108"/>
      <c r="F43" s="108">
        <v>5000</v>
      </c>
      <c r="G43" s="109">
        <f t="shared" si="0"/>
        <v>12479510</v>
      </c>
      <c r="H43" s="105"/>
      <c r="I43" s="105"/>
      <c r="J43" s="105"/>
    </row>
    <row r="44" spans="1:10" ht="15.75">
      <c r="A44" s="106">
        <v>43812</v>
      </c>
      <c r="B44" s="107" t="s">
        <v>401</v>
      </c>
      <c r="C44" s="105" t="s">
        <v>811</v>
      </c>
      <c r="D44" s="105" t="s">
        <v>812</v>
      </c>
      <c r="E44" s="108"/>
      <c r="F44" s="108">
        <v>374887.49</v>
      </c>
      <c r="G44" s="109">
        <f t="shared" si="0"/>
        <v>12104622.51</v>
      </c>
      <c r="H44" s="105"/>
      <c r="I44" s="105"/>
      <c r="J44" s="105"/>
    </row>
    <row r="45" spans="1:10" ht="15.75">
      <c r="A45" s="106">
        <v>43812</v>
      </c>
      <c r="B45" s="107" t="s">
        <v>401</v>
      </c>
      <c r="C45" s="105" t="s">
        <v>747</v>
      </c>
      <c r="D45" s="105" t="s">
        <v>813</v>
      </c>
      <c r="E45" s="108"/>
      <c r="F45" s="108">
        <v>730750</v>
      </c>
      <c r="G45" s="109">
        <f t="shared" si="0"/>
        <v>11373872.51</v>
      </c>
      <c r="H45" s="105"/>
      <c r="I45" s="105"/>
      <c r="J45" s="105"/>
    </row>
    <row r="46" spans="1:10" ht="15.75">
      <c r="A46" s="106">
        <v>43815</v>
      </c>
      <c r="B46" s="107">
        <v>2223</v>
      </c>
      <c r="C46" s="105" t="s">
        <v>703</v>
      </c>
      <c r="D46" s="105" t="s">
        <v>752</v>
      </c>
      <c r="E46" s="108"/>
      <c r="F46" s="108">
        <v>9781.59</v>
      </c>
      <c r="G46" s="109">
        <f t="shared" si="0"/>
        <v>11364090.92</v>
      </c>
      <c r="H46" s="105"/>
      <c r="I46" s="105"/>
      <c r="J46" s="105"/>
    </row>
    <row r="47" spans="1:10" ht="15.75">
      <c r="A47" s="106">
        <v>43815</v>
      </c>
      <c r="B47" s="107">
        <v>2224</v>
      </c>
      <c r="C47" s="105" t="s">
        <v>760</v>
      </c>
      <c r="D47" s="105" t="s">
        <v>755</v>
      </c>
      <c r="E47" s="108"/>
      <c r="F47" s="108">
        <v>5000</v>
      </c>
      <c r="G47" s="109">
        <f t="shared" si="0"/>
        <v>11359090.92</v>
      </c>
      <c r="H47" s="105"/>
      <c r="I47" s="105"/>
      <c r="J47" s="105"/>
    </row>
    <row r="48" spans="1:10" ht="15.75">
      <c r="A48" s="106">
        <v>43815</v>
      </c>
      <c r="B48" s="107">
        <v>2225</v>
      </c>
      <c r="C48" s="105" t="s">
        <v>38</v>
      </c>
      <c r="D48" s="105" t="s">
        <v>814</v>
      </c>
      <c r="E48" s="108"/>
      <c r="F48" s="108">
        <v>3277.5</v>
      </c>
      <c r="G48" s="109">
        <f t="shared" si="0"/>
        <v>11355813.42</v>
      </c>
      <c r="H48" s="105"/>
      <c r="I48" s="105"/>
      <c r="J48" s="105"/>
    </row>
    <row r="49" spans="1:10" ht="15.75">
      <c r="A49" s="106">
        <v>43815</v>
      </c>
      <c r="B49" s="107">
        <v>2226</v>
      </c>
      <c r="C49" s="105" t="s">
        <v>815</v>
      </c>
      <c r="D49" s="105" t="s">
        <v>816</v>
      </c>
      <c r="E49" s="108"/>
      <c r="F49" s="108">
        <v>14562.31</v>
      </c>
      <c r="G49" s="109">
        <f t="shared" si="0"/>
        <v>11341251.109999999</v>
      </c>
      <c r="H49" s="105"/>
      <c r="I49" s="105"/>
      <c r="J49" s="105"/>
    </row>
    <row r="50" spans="1:10" ht="15.75">
      <c r="A50" s="106">
        <v>43815</v>
      </c>
      <c r="B50" s="107">
        <v>2227</v>
      </c>
      <c r="C50" s="105" t="s">
        <v>129</v>
      </c>
      <c r="D50" s="105" t="s">
        <v>817</v>
      </c>
      <c r="E50" s="108"/>
      <c r="F50" s="108">
        <v>18525</v>
      </c>
      <c r="G50" s="109">
        <f t="shared" si="0"/>
        <v>11322726.109999999</v>
      </c>
      <c r="H50" s="105"/>
      <c r="I50" s="105"/>
      <c r="J50" s="105"/>
    </row>
    <row r="51" spans="1:10" ht="15.75">
      <c r="A51" s="106">
        <v>43816</v>
      </c>
      <c r="B51" s="110" t="s">
        <v>679</v>
      </c>
      <c r="C51" s="105" t="s">
        <v>661</v>
      </c>
      <c r="D51" s="105" t="s">
        <v>697</v>
      </c>
      <c r="E51" s="108">
        <v>2864000</v>
      </c>
      <c r="F51" s="108"/>
      <c r="G51" s="109">
        <f t="shared" si="0"/>
        <v>14186726.109999999</v>
      </c>
      <c r="H51" s="105"/>
      <c r="I51" s="105"/>
      <c r="J51" s="105"/>
    </row>
    <row r="52" spans="1:10" ht="15.75">
      <c r="A52" s="106">
        <v>43816</v>
      </c>
      <c r="B52" s="107">
        <v>2228</v>
      </c>
      <c r="C52" s="105" t="s">
        <v>50</v>
      </c>
      <c r="D52" s="105" t="s">
        <v>685</v>
      </c>
      <c r="E52" s="108"/>
      <c r="F52" s="108">
        <v>39985.53</v>
      </c>
      <c r="G52" s="109">
        <f t="shared" si="0"/>
        <v>14146740.58</v>
      </c>
      <c r="H52" s="105"/>
      <c r="I52" s="105"/>
      <c r="J52" s="105"/>
    </row>
    <row r="53" spans="1:10" ht="15.75">
      <c r="A53" s="106">
        <v>43816</v>
      </c>
      <c r="B53" s="107">
        <v>2229</v>
      </c>
      <c r="C53" s="105" t="s">
        <v>474</v>
      </c>
      <c r="D53" s="105" t="s">
        <v>686</v>
      </c>
      <c r="E53" s="108"/>
      <c r="F53" s="108">
        <v>42950</v>
      </c>
      <c r="G53" s="109">
        <f t="shared" si="0"/>
        <v>14103790.58</v>
      </c>
      <c r="H53" s="105"/>
      <c r="I53" s="105"/>
      <c r="J53" s="105"/>
    </row>
    <row r="54" spans="1:10" ht="15.75">
      <c r="A54" s="106">
        <v>43822</v>
      </c>
      <c r="B54" s="107">
        <v>2230</v>
      </c>
      <c r="C54" s="105" t="s">
        <v>774</v>
      </c>
      <c r="D54" s="105" t="s">
        <v>755</v>
      </c>
      <c r="E54" s="108"/>
      <c r="F54" s="108">
        <v>5000</v>
      </c>
      <c r="G54" s="109">
        <f t="shared" si="0"/>
        <v>14098790.58</v>
      </c>
      <c r="H54" s="105"/>
      <c r="I54" s="105"/>
      <c r="J54" s="105"/>
    </row>
    <row r="55" spans="1:10" ht="15.75">
      <c r="A55" s="106">
        <v>43826</v>
      </c>
      <c r="B55" s="107">
        <v>2231</v>
      </c>
      <c r="C55" s="105" t="s">
        <v>818</v>
      </c>
      <c r="D55" s="105" t="s">
        <v>819</v>
      </c>
      <c r="E55" s="108"/>
      <c r="F55" s="108">
        <v>91351.44</v>
      </c>
      <c r="G55" s="109">
        <f t="shared" si="0"/>
        <v>14007439.140000001</v>
      </c>
      <c r="H55" s="105"/>
      <c r="I55" s="105"/>
      <c r="J55" s="105"/>
    </row>
    <row r="56" spans="1:10" ht="15.75">
      <c r="A56" s="106">
        <v>43826</v>
      </c>
      <c r="B56" s="107">
        <v>2232</v>
      </c>
      <c r="C56" s="105" t="s">
        <v>820</v>
      </c>
      <c r="D56" s="105" t="s">
        <v>821</v>
      </c>
      <c r="E56" s="108"/>
      <c r="F56" s="108">
        <v>22496.95</v>
      </c>
      <c r="G56" s="109">
        <f t="shared" si="0"/>
        <v>13984942.190000001</v>
      </c>
      <c r="H56" s="105"/>
      <c r="I56" s="105"/>
      <c r="J56" s="105"/>
    </row>
    <row r="57" spans="1:10" ht="15.75">
      <c r="A57" s="106">
        <v>43826</v>
      </c>
      <c r="B57" s="107">
        <v>2233</v>
      </c>
      <c r="C57" s="105" t="s">
        <v>822</v>
      </c>
      <c r="D57" s="105" t="s">
        <v>823</v>
      </c>
      <c r="E57" s="108"/>
      <c r="F57" s="108">
        <v>105542</v>
      </c>
      <c r="G57" s="109">
        <f t="shared" si="0"/>
        <v>13879400.190000001</v>
      </c>
      <c r="H57" s="105"/>
      <c r="I57" s="105"/>
      <c r="J57" s="105"/>
    </row>
    <row r="58" spans="1:10" ht="15.75">
      <c r="A58" s="106">
        <v>43826</v>
      </c>
      <c r="B58" s="107">
        <v>2234</v>
      </c>
      <c r="C58" s="105" t="s">
        <v>824</v>
      </c>
      <c r="D58" s="105" t="s">
        <v>825</v>
      </c>
      <c r="E58" s="108"/>
      <c r="F58" s="108">
        <v>67732.2</v>
      </c>
      <c r="G58" s="109">
        <f t="shared" si="0"/>
        <v>13811667.990000002</v>
      </c>
      <c r="H58" s="105"/>
      <c r="I58" s="105"/>
      <c r="J58" s="105"/>
    </row>
    <row r="59" spans="1:10" ht="15.75">
      <c r="A59" s="106">
        <v>43826</v>
      </c>
      <c r="B59" s="107">
        <v>2235</v>
      </c>
      <c r="C59" s="105" t="s">
        <v>218</v>
      </c>
      <c r="D59" s="105" t="s">
        <v>826</v>
      </c>
      <c r="E59" s="108"/>
      <c r="F59" s="108">
        <v>23456.799999999999</v>
      </c>
      <c r="G59" s="109">
        <f t="shared" si="0"/>
        <v>13788211.190000001</v>
      </c>
      <c r="H59" s="105"/>
      <c r="I59" s="105"/>
      <c r="J59" s="105"/>
    </row>
    <row r="60" spans="1:10" ht="15.75">
      <c r="A60" s="106">
        <v>43826</v>
      </c>
      <c r="B60" s="107">
        <v>2236</v>
      </c>
      <c r="C60" s="105" t="s">
        <v>827</v>
      </c>
      <c r="D60" s="105" t="s">
        <v>828</v>
      </c>
      <c r="E60" s="108"/>
      <c r="F60" s="108">
        <v>137950</v>
      </c>
      <c r="G60" s="109">
        <f t="shared" si="0"/>
        <v>13650261.190000001</v>
      </c>
      <c r="H60" s="105"/>
      <c r="I60" s="105"/>
      <c r="J60" s="105"/>
    </row>
    <row r="61" spans="1:10" ht="15.75">
      <c r="A61" s="106">
        <v>43826</v>
      </c>
      <c r="B61" s="107">
        <v>2237</v>
      </c>
      <c r="C61" s="105" t="s">
        <v>169</v>
      </c>
      <c r="D61" s="105" t="s">
        <v>829</v>
      </c>
      <c r="E61" s="108"/>
      <c r="F61" s="108">
        <v>12872.5</v>
      </c>
      <c r="G61" s="109">
        <f t="shared" si="0"/>
        <v>13637388.690000001</v>
      </c>
      <c r="H61" s="105"/>
      <c r="I61" s="105"/>
      <c r="J61" s="105"/>
    </row>
    <row r="62" spans="1:10" ht="15.75">
      <c r="A62" s="106">
        <v>43826</v>
      </c>
      <c r="B62" s="107">
        <v>2238</v>
      </c>
      <c r="C62" s="105" t="s">
        <v>224</v>
      </c>
      <c r="D62" s="105" t="s">
        <v>830</v>
      </c>
      <c r="E62" s="108"/>
      <c r="F62" s="108">
        <v>31350</v>
      </c>
      <c r="G62" s="109">
        <f t="shared" si="0"/>
        <v>13606038.690000001</v>
      </c>
      <c r="H62" s="105"/>
      <c r="I62" s="105"/>
      <c r="J62" s="105"/>
    </row>
    <row r="63" spans="1:10" ht="15.75">
      <c r="A63" s="106">
        <v>43829</v>
      </c>
      <c r="B63" s="107">
        <v>2239</v>
      </c>
      <c r="C63" s="105" t="s">
        <v>831</v>
      </c>
      <c r="D63" s="105" t="s">
        <v>832</v>
      </c>
      <c r="E63" s="108"/>
      <c r="F63" s="108">
        <v>9999.9</v>
      </c>
      <c r="G63" s="109">
        <f t="shared" si="0"/>
        <v>13596038.790000001</v>
      </c>
      <c r="H63" s="105"/>
      <c r="I63" s="105"/>
      <c r="J63" s="105"/>
    </row>
    <row r="64" spans="1:10" ht="15.75">
      <c r="A64" s="106">
        <v>43829</v>
      </c>
      <c r="B64" s="107">
        <v>2240</v>
      </c>
      <c r="C64" s="105" t="s">
        <v>833</v>
      </c>
      <c r="D64" s="105" t="s">
        <v>834</v>
      </c>
      <c r="E64" s="108"/>
      <c r="F64" s="108">
        <v>21000</v>
      </c>
      <c r="G64" s="109">
        <f t="shared" si="0"/>
        <v>13575038.790000001</v>
      </c>
      <c r="H64" s="105"/>
      <c r="I64" s="105"/>
      <c r="J64" s="105"/>
    </row>
    <row r="65" spans="1:10" ht="15.75">
      <c r="A65" s="106">
        <v>43829</v>
      </c>
      <c r="B65" s="107">
        <v>2241</v>
      </c>
      <c r="C65" s="105" t="s">
        <v>835</v>
      </c>
      <c r="D65" s="105" t="s">
        <v>836</v>
      </c>
      <c r="E65" s="108"/>
      <c r="F65" s="108">
        <v>15000</v>
      </c>
      <c r="G65" s="109">
        <f t="shared" si="0"/>
        <v>13560038.790000001</v>
      </c>
      <c r="H65" s="105"/>
      <c r="I65" s="105"/>
      <c r="J65" s="105"/>
    </row>
    <row r="66" spans="1:10" ht="15.75">
      <c r="A66" s="106">
        <v>43829</v>
      </c>
      <c r="B66" s="107">
        <v>2242</v>
      </c>
      <c r="C66" s="105" t="s">
        <v>837</v>
      </c>
      <c r="D66" s="105" t="s">
        <v>838</v>
      </c>
      <c r="E66" s="108"/>
      <c r="F66" s="108">
        <v>375160</v>
      </c>
      <c r="G66" s="109">
        <f t="shared" si="0"/>
        <v>13184878.790000001</v>
      </c>
      <c r="H66" s="105"/>
      <c r="I66" s="105"/>
      <c r="J66" s="105"/>
    </row>
    <row r="67" spans="1:10" ht="15.75">
      <c r="A67" s="106">
        <v>43829</v>
      </c>
      <c r="B67" s="107">
        <v>2243</v>
      </c>
      <c r="C67" s="105" t="s">
        <v>839</v>
      </c>
      <c r="D67" s="105" t="s">
        <v>840</v>
      </c>
      <c r="E67" s="108"/>
      <c r="F67" s="108">
        <v>213570</v>
      </c>
      <c r="G67" s="109">
        <f t="shared" si="0"/>
        <v>12971308.790000001</v>
      </c>
      <c r="H67" s="105"/>
      <c r="I67" s="105"/>
      <c r="J67" s="105"/>
    </row>
    <row r="68" spans="1:10" ht="15.75">
      <c r="A68" s="106">
        <v>43829</v>
      </c>
      <c r="B68" s="107" t="s">
        <v>401</v>
      </c>
      <c r="C68" s="105" t="s">
        <v>146</v>
      </c>
      <c r="D68" s="105" t="s">
        <v>656</v>
      </c>
      <c r="E68" s="108"/>
      <c r="F68" s="108">
        <v>3392.5</v>
      </c>
      <c r="G68" s="109">
        <f t="shared" si="0"/>
        <v>12967916.290000001</v>
      </c>
      <c r="H68" s="105"/>
      <c r="I68" s="105"/>
      <c r="J68" s="105"/>
    </row>
    <row r="69" spans="1:10" ht="16.5" thickBot="1">
      <c r="A69" s="106">
        <v>43829</v>
      </c>
      <c r="B69" s="107" t="s">
        <v>401</v>
      </c>
      <c r="C69" s="105" t="s">
        <v>146</v>
      </c>
      <c r="D69" s="105" t="s">
        <v>841</v>
      </c>
      <c r="E69" s="108"/>
      <c r="F69" s="108">
        <v>6659.54</v>
      </c>
      <c r="G69" s="111">
        <f t="shared" si="0"/>
        <v>12961256.750000002</v>
      </c>
      <c r="H69" s="105"/>
      <c r="I69" s="105"/>
      <c r="J69" s="105"/>
    </row>
    <row r="70" spans="1:10" ht="18.75" thickTop="1" thickBot="1">
      <c r="A70" s="112"/>
      <c r="B70" s="113"/>
      <c r="C70" s="113"/>
      <c r="D70" s="113"/>
      <c r="E70" s="113"/>
      <c r="F70" s="113"/>
      <c r="G70" s="114"/>
      <c r="H70" s="105"/>
      <c r="I70" s="105"/>
      <c r="J70" s="105"/>
    </row>
    <row r="71" spans="1:10" ht="23.25" customHeight="1">
      <c r="A71" s="115"/>
      <c r="B71" s="115"/>
      <c r="C71" s="115"/>
      <c r="D71" s="115"/>
      <c r="E71" s="115"/>
      <c r="F71" s="115"/>
      <c r="G71" s="115"/>
      <c r="H71" s="105"/>
      <c r="I71" s="105"/>
      <c r="J71" s="105"/>
    </row>
    <row r="72" spans="1:10" ht="13.5" customHeight="1">
      <c r="A72" s="115"/>
      <c r="B72" s="115"/>
      <c r="C72" s="115"/>
      <c r="D72" s="115"/>
      <c r="E72" s="115"/>
      <c r="F72" s="115"/>
      <c r="G72" s="115"/>
      <c r="H72" s="105"/>
      <c r="I72" s="105"/>
      <c r="J72" s="105"/>
    </row>
    <row r="73" spans="1:10" ht="13.5" customHeight="1">
      <c r="A73" s="115"/>
      <c r="B73" s="115"/>
      <c r="C73" s="115"/>
      <c r="D73" s="115"/>
      <c r="E73" s="115"/>
      <c r="F73" s="115"/>
      <c r="G73" s="115"/>
      <c r="H73" s="105"/>
      <c r="I73" s="105"/>
      <c r="J73" s="105"/>
    </row>
    <row r="74" spans="1:10" ht="15" customHeight="1">
      <c r="A74" s="251"/>
      <c r="B74" s="251"/>
      <c r="C74" s="251"/>
      <c r="D74" s="251"/>
      <c r="E74" s="251"/>
      <c r="F74" s="251"/>
      <c r="G74" s="251"/>
      <c r="H74" s="105"/>
      <c r="I74" s="105"/>
      <c r="J74" s="105"/>
    </row>
    <row r="75" spans="1:10" ht="17.25">
      <c r="A75" s="250"/>
      <c r="B75" s="250"/>
      <c r="C75" s="250"/>
      <c r="D75" s="250"/>
      <c r="E75" s="250"/>
      <c r="F75" s="250"/>
      <c r="G75" s="250"/>
      <c r="H75" s="105"/>
      <c r="I75" s="105"/>
      <c r="J75" s="105"/>
    </row>
    <row r="76" spans="1:10" ht="17.25">
      <c r="A76" s="115"/>
      <c r="B76" s="115"/>
      <c r="C76" s="116" t="s">
        <v>842</v>
      </c>
      <c r="D76" s="105"/>
      <c r="E76" s="248" t="s">
        <v>843</v>
      </c>
      <c r="F76" s="248"/>
      <c r="G76" s="248"/>
      <c r="H76" s="105"/>
      <c r="I76" s="105"/>
      <c r="J76" s="105"/>
    </row>
    <row r="77" spans="1:10" ht="15.75">
      <c r="A77" s="105"/>
      <c r="B77" s="105"/>
      <c r="C77" s="117" t="s">
        <v>844</v>
      </c>
      <c r="D77" s="118"/>
      <c r="E77" s="249" t="s">
        <v>845</v>
      </c>
      <c r="F77" s="249"/>
      <c r="G77" s="249"/>
      <c r="H77" s="118"/>
      <c r="I77" s="118"/>
      <c r="J77" s="118"/>
    </row>
    <row r="78" spans="1:10" ht="17.25">
      <c r="A78" s="119"/>
      <c r="B78" s="107"/>
      <c r="C78" s="105"/>
      <c r="D78" s="250"/>
      <c r="E78" s="250"/>
      <c r="F78" s="250"/>
      <c r="G78" s="250"/>
      <c r="H78" s="250"/>
      <c r="I78" s="250"/>
      <c r="J78" s="250"/>
    </row>
    <row r="79" spans="1:10" ht="17.25">
      <c r="A79" s="119"/>
      <c r="B79" s="107"/>
      <c r="C79" s="105"/>
      <c r="D79" s="115"/>
      <c r="E79" s="115"/>
      <c r="F79" s="115"/>
      <c r="G79" s="115"/>
      <c r="H79" s="115"/>
      <c r="I79" s="115"/>
      <c r="J79" s="115"/>
    </row>
    <row r="80" spans="1:10" ht="17.25">
      <c r="A80" s="119"/>
      <c r="B80" s="107"/>
      <c r="C80" s="105"/>
      <c r="D80" s="115"/>
      <c r="E80" s="115"/>
      <c r="F80" s="115"/>
      <c r="G80" s="115"/>
      <c r="H80" s="115"/>
      <c r="I80" s="115"/>
      <c r="J80" s="115"/>
    </row>
    <row r="81" spans="1:10" ht="17.25">
      <c r="A81" s="119"/>
      <c r="B81" s="107"/>
      <c r="C81" s="105"/>
      <c r="D81" s="115"/>
      <c r="E81" s="115"/>
      <c r="F81" s="115"/>
      <c r="G81" s="115"/>
      <c r="H81" s="115"/>
      <c r="I81" s="115"/>
      <c r="J81" s="115"/>
    </row>
    <row r="82" spans="1:10" ht="17.25">
      <c r="A82" s="119"/>
      <c r="B82" s="107"/>
      <c r="C82" s="105"/>
      <c r="D82" s="116" t="s">
        <v>846</v>
      </c>
      <c r="E82" s="115"/>
      <c r="F82" s="115"/>
      <c r="G82" s="115"/>
      <c r="H82" s="115"/>
      <c r="I82" s="115"/>
      <c r="J82" s="115"/>
    </row>
    <row r="83" spans="1:10" ht="17.25">
      <c r="A83" s="119"/>
      <c r="B83" s="107"/>
      <c r="C83" s="105"/>
      <c r="D83" s="120" t="s">
        <v>639</v>
      </c>
      <c r="E83" s="121"/>
      <c r="F83" s="121"/>
      <c r="G83" s="121"/>
      <c r="H83" s="121"/>
      <c r="I83" s="121"/>
      <c r="J83" s="121"/>
    </row>
    <row r="84" spans="1:10" ht="16.5">
      <c r="A84" s="1"/>
      <c r="B84" s="2"/>
      <c r="D84" s="235"/>
      <c r="E84" s="235"/>
      <c r="F84" s="235"/>
      <c r="G84" s="235"/>
      <c r="H84" s="235"/>
      <c r="I84" s="235"/>
      <c r="J84" s="235"/>
    </row>
    <row r="85" spans="1:10" ht="16.5">
      <c r="A85" s="1"/>
      <c r="B85" s="2"/>
      <c r="D85" s="40"/>
      <c r="E85" s="40"/>
      <c r="F85" s="40"/>
      <c r="G85" s="40"/>
      <c r="H85" s="40"/>
      <c r="I85" s="40"/>
      <c r="J85" s="40"/>
    </row>
    <row r="86" spans="1:10">
      <c r="A86" s="1"/>
      <c r="B86" s="2"/>
      <c r="E86" s="4"/>
      <c r="F86" s="4"/>
    </row>
    <row r="87" spans="1:10">
      <c r="A87" s="1"/>
      <c r="B87" s="2"/>
      <c r="D87" s="27"/>
      <c r="E87" s="4"/>
      <c r="F87" s="4"/>
    </row>
    <row r="88" spans="1:10">
      <c r="A88" s="1"/>
      <c r="B88" s="2"/>
      <c r="E88" s="4"/>
      <c r="F88" s="4"/>
    </row>
    <row r="89" spans="1:10">
      <c r="A89" s="1"/>
      <c r="B89" s="2"/>
      <c r="E89" s="4"/>
      <c r="F89" s="4"/>
    </row>
    <row r="90" spans="1:10">
      <c r="A90" s="1"/>
      <c r="B90" s="2"/>
      <c r="E90" s="4"/>
      <c r="F90" s="4"/>
    </row>
    <row r="91" spans="1:10">
      <c r="A91" s="1"/>
      <c r="B91" s="2"/>
      <c r="E91" s="4"/>
      <c r="F91" s="4"/>
    </row>
    <row r="111" spans="4:4">
      <c r="D111" s="27"/>
    </row>
  </sheetData>
  <mergeCells count="13">
    <mergeCell ref="A75:G75"/>
    <mergeCell ref="A8:G8"/>
    <mergeCell ref="A9:G9"/>
    <mergeCell ref="A11:G11"/>
    <mergeCell ref="A12:G12"/>
    <mergeCell ref="A13:G13"/>
    <mergeCell ref="E16:F16"/>
    <mergeCell ref="A74:G74"/>
    <mergeCell ref="D84:J84"/>
    <mergeCell ref="E76:G76"/>
    <mergeCell ref="E77:G77"/>
    <mergeCell ref="D78:F78"/>
    <mergeCell ref="G78:J78"/>
  </mergeCells>
  <pageMargins left="0.70866141732283472" right="0.51181102362204722" top="0.35433070866141736" bottom="0.35433070866141736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E20" sqref="E20"/>
    </sheetView>
  </sheetViews>
  <sheetFormatPr defaultColWidth="11.42578125" defaultRowHeight="1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61</v>
      </c>
      <c r="B5" s="222"/>
      <c r="C5" s="222"/>
      <c r="D5" s="222"/>
      <c r="E5" s="222"/>
      <c r="F5" s="222"/>
    </row>
    <row r="8" spans="1:7" ht="15.75">
      <c r="A8" s="8" t="s">
        <v>3</v>
      </c>
      <c r="B8" s="9" t="s">
        <v>4</v>
      </c>
      <c r="C8" s="8" t="s">
        <v>5</v>
      </c>
      <c r="D8" s="221" t="s">
        <v>6</v>
      </c>
      <c r="E8" s="221"/>
      <c r="F8" s="8" t="s">
        <v>7</v>
      </c>
    </row>
    <row r="9" spans="1:7">
      <c r="A9" s="1">
        <v>42894</v>
      </c>
      <c r="B9" s="2">
        <v>1610</v>
      </c>
      <c r="C9" s="3" t="s">
        <v>50</v>
      </c>
      <c r="D9" s="3" t="s">
        <v>62</v>
      </c>
      <c r="E9" s="4"/>
      <c r="F9" s="4">
        <v>41528.080000000002</v>
      </c>
      <c r="G9" s="5"/>
    </row>
    <row r="10" spans="1:7">
      <c r="A10" s="1">
        <v>42894</v>
      </c>
      <c r="B10" s="2">
        <v>1611</v>
      </c>
      <c r="C10" s="3" t="s">
        <v>8</v>
      </c>
      <c r="D10" s="3" t="s">
        <v>40</v>
      </c>
      <c r="E10" s="4"/>
      <c r="F10" s="4">
        <v>38180</v>
      </c>
      <c r="G10" s="5"/>
    </row>
    <row r="11" spans="1:7">
      <c r="A11" s="1" t="s">
        <v>63</v>
      </c>
      <c r="B11" s="2">
        <v>1612</v>
      </c>
      <c r="C11" s="3" t="s">
        <v>64</v>
      </c>
      <c r="D11" s="3" t="s">
        <v>11</v>
      </c>
      <c r="E11" s="4"/>
      <c r="F11" s="4">
        <v>11638.98</v>
      </c>
      <c r="G11" s="5"/>
    </row>
    <row r="12" spans="1:7">
      <c r="A12" s="1">
        <v>42905</v>
      </c>
      <c r="B12" s="2">
        <v>1613</v>
      </c>
      <c r="C12" s="3" t="s">
        <v>65</v>
      </c>
      <c r="D12" s="3" t="s">
        <v>66</v>
      </c>
      <c r="E12" s="4"/>
      <c r="F12" s="4">
        <v>40000</v>
      </c>
      <c r="G12" s="5"/>
    </row>
    <row r="13" spans="1:7">
      <c r="A13" s="1">
        <v>42905</v>
      </c>
      <c r="B13" s="2">
        <v>1614</v>
      </c>
      <c r="C13" s="3" t="s">
        <v>67</v>
      </c>
      <c r="D13" s="3" t="s">
        <v>68</v>
      </c>
      <c r="E13" s="4"/>
      <c r="F13" s="4">
        <v>22600</v>
      </c>
      <c r="G13" s="5"/>
    </row>
    <row r="14" spans="1:7">
      <c r="A14" s="1">
        <v>42905</v>
      </c>
      <c r="B14" s="2">
        <v>1615</v>
      </c>
      <c r="C14" s="3" t="s">
        <v>69</v>
      </c>
      <c r="D14" s="3" t="s">
        <v>70</v>
      </c>
      <c r="E14" s="4"/>
      <c r="F14" s="4">
        <v>33250</v>
      </c>
      <c r="G14" s="5"/>
    </row>
    <row r="15" spans="1:7">
      <c r="A15" s="1">
        <v>42907</v>
      </c>
      <c r="B15" s="2">
        <v>1616</v>
      </c>
      <c r="C15" s="3" t="s">
        <v>71</v>
      </c>
      <c r="D15" s="3" t="s">
        <v>72</v>
      </c>
      <c r="E15" s="4"/>
      <c r="F15" s="4">
        <v>7175.5</v>
      </c>
      <c r="G15" s="5"/>
    </row>
    <row r="16" spans="1:7">
      <c r="A16" s="1">
        <v>42908</v>
      </c>
      <c r="B16" s="2">
        <v>1617</v>
      </c>
      <c r="C16" s="3" t="s">
        <v>8</v>
      </c>
      <c r="D16" s="3" t="s">
        <v>40</v>
      </c>
      <c r="E16" s="4"/>
      <c r="F16" s="4">
        <v>34610</v>
      </c>
      <c r="G16" s="5"/>
    </row>
    <row r="17" spans="1:7" ht="15.75" thickBot="1">
      <c r="A17" s="1">
        <v>42916</v>
      </c>
      <c r="B17" s="2" t="s">
        <v>73</v>
      </c>
      <c r="C17" s="3" t="s">
        <v>74</v>
      </c>
      <c r="D17" s="3" t="s">
        <v>75</v>
      </c>
      <c r="E17" s="4"/>
      <c r="F17" s="4">
        <v>527.04999999999995</v>
      </c>
      <c r="G17" s="5"/>
    </row>
    <row r="18" spans="1:7" ht="15.75" thickBot="1">
      <c r="A18" s="1"/>
      <c r="B18" s="2"/>
      <c r="E18" s="4"/>
      <c r="F18" s="11">
        <f>SUM(F9:F17)</f>
        <v>229509.61</v>
      </c>
      <c r="G18" s="5"/>
    </row>
    <row r="19" spans="1:7" ht="15.75" thickTop="1">
      <c r="A19" s="1"/>
      <c r="B19" s="2"/>
      <c r="C19" s="3"/>
      <c r="D19" s="3"/>
      <c r="E19" s="4"/>
      <c r="F19" s="4"/>
      <c r="G19" s="5"/>
    </row>
    <row r="20" spans="1:7">
      <c r="A20" s="1"/>
      <c r="B20" s="2"/>
      <c r="C20" s="3"/>
      <c r="D20" s="3"/>
      <c r="E20" s="4"/>
      <c r="F20" s="4"/>
      <c r="G20" s="5"/>
    </row>
    <row r="21" spans="1:7">
      <c r="A21" s="1"/>
      <c r="B21" s="2"/>
      <c r="C21" s="3"/>
      <c r="D21" s="3"/>
      <c r="E21" s="4"/>
      <c r="F21" s="4"/>
      <c r="G21" s="5"/>
    </row>
    <row r="22" spans="1:7">
      <c r="A22" s="1"/>
      <c r="B22" s="2"/>
      <c r="C22" s="3"/>
      <c r="D22" s="3"/>
      <c r="E22" s="4"/>
      <c r="F22" s="4"/>
      <c r="G22" s="5"/>
    </row>
    <row r="23" spans="1:7">
      <c r="A23" s="1"/>
      <c r="B23" s="2"/>
      <c r="C23" s="3"/>
      <c r="D23" s="3"/>
      <c r="E23" s="4"/>
      <c r="F23" s="4"/>
      <c r="G23" s="5"/>
    </row>
    <row r="24" spans="1:7">
      <c r="A24" s="1"/>
      <c r="B24" s="2"/>
      <c r="C24" s="3"/>
      <c r="D24" s="3"/>
      <c r="E24" s="4"/>
      <c r="F24" s="4"/>
      <c r="G24" s="5"/>
    </row>
    <row r="25" spans="1:7">
      <c r="F25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1:J75"/>
  <sheetViews>
    <sheetView topLeftCell="A7" zoomScale="85" zoomScaleNormal="85" workbookViewId="0">
      <selection activeCell="A37" sqref="A37:G37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847</v>
      </c>
      <c r="B17" s="236"/>
      <c r="C17" s="236"/>
      <c r="D17" s="236"/>
      <c r="E17" s="236"/>
      <c r="F17" s="236"/>
      <c r="G17" s="236"/>
    </row>
    <row r="18" spans="1:10" ht="15.75" customHeight="1" thickBot="1">
      <c r="A18" s="41"/>
      <c r="B18" s="41"/>
      <c r="C18" s="41"/>
      <c r="D18" s="41"/>
      <c r="E18" s="41"/>
      <c r="F18" s="41"/>
      <c r="G18" s="41"/>
    </row>
    <row r="19" spans="1:10" ht="20.25">
      <c r="A19" s="122" t="s">
        <v>613</v>
      </c>
      <c r="B19" s="123"/>
      <c r="C19" s="123"/>
      <c r="D19" s="123"/>
      <c r="E19" s="123"/>
      <c r="F19" s="123"/>
      <c r="G19" s="124"/>
    </row>
    <row r="20" spans="1:10" ht="20.25">
      <c r="A20" s="125"/>
      <c r="B20" s="126"/>
      <c r="C20" s="126"/>
      <c r="D20" s="127"/>
      <c r="E20" s="252" t="s">
        <v>614</v>
      </c>
      <c r="F20" s="253"/>
      <c r="G20" s="128">
        <v>12961256.75</v>
      </c>
    </row>
    <row r="21" spans="1:10" ht="7.5" customHeight="1" thickBot="1">
      <c r="A21" s="66"/>
      <c r="B21" s="67"/>
      <c r="C21" s="67"/>
      <c r="D21" s="67"/>
      <c r="E21" s="67"/>
      <c r="F21" s="67"/>
      <c r="G21" s="68"/>
    </row>
    <row r="22" spans="1:10" ht="20.25">
      <c r="A22" s="129" t="s">
        <v>615</v>
      </c>
      <c r="B22" s="130" t="s">
        <v>616</v>
      </c>
      <c r="C22" s="130" t="s">
        <v>617</v>
      </c>
      <c r="D22" s="130" t="s">
        <v>618</v>
      </c>
      <c r="E22" s="130" t="s">
        <v>619</v>
      </c>
      <c r="F22" s="130" t="s">
        <v>620</v>
      </c>
      <c r="G22" s="131" t="s">
        <v>621</v>
      </c>
      <c r="H22" s="105"/>
      <c r="I22" s="105"/>
      <c r="J22" s="105"/>
    </row>
    <row r="23" spans="1:10" ht="15.75">
      <c r="A23" s="106">
        <v>43846</v>
      </c>
      <c r="B23" s="107">
        <v>2245</v>
      </c>
      <c r="C23" s="105" t="s">
        <v>636</v>
      </c>
      <c r="D23" s="105" t="s">
        <v>848</v>
      </c>
      <c r="E23" s="108"/>
      <c r="F23" s="108">
        <v>207461.43</v>
      </c>
      <c r="G23" s="132">
        <f>G20+E23-F23</f>
        <v>12753795.32</v>
      </c>
      <c r="H23" s="105"/>
      <c r="I23" s="105"/>
      <c r="J23" s="105"/>
    </row>
    <row r="24" spans="1:10" ht="15.75">
      <c r="A24" s="106">
        <v>43847</v>
      </c>
      <c r="B24" s="107" t="s">
        <v>679</v>
      </c>
      <c r="C24" s="105" t="s">
        <v>661</v>
      </c>
      <c r="D24" s="105" t="s">
        <v>849</v>
      </c>
      <c r="E24" s="108">
        <v>80600</v>
      </c>
      <c r="F24" s="108"/>
      <c r="G24" s="132">
        <f t="shared" ref="G24:G31" si="0">G23+E24-F24</f>
        <v>12834395.32</v>
      </c>
      <c r="H24" s="105"/>
      <c r="I24" s="105"/>
      <c r="J24" s="105"/>
    </row>
    <row r="25" spans="1:10" ht="15.75">
      <c r="A25" s="106">
        <v>43850</v>
      </c>
      <c r="B25" s="107">
        <v>2246</v>
      </c>
      <c r="C25" s="105" t="s">
        <v>703</v>
      </c>
      <c r="D25" s="105" t="s">
        <v>121</v>
      </c>
      <c r="E25" s="108"/>
      <c r="F25" s="108">
        <v>10157.41</v>
      </c>
      <c r="G25" s="132">
        <f t="shared" si="0"/>
        <v>12824237.91</v>
      </c>
      <c r="H25" s="105"/>
      <c r="I25" s="105"/>
      <c r="J25" s="105"/>
    </row>
    <row r="26" spans="1:10" ht="15.75">
      <c r="A26" s="106">
        <v>43854</v>
      </c>
      <c r="B26" s="107">
        <v>2247</v>
      </c>
      <c r="C26" s="105" t="s">
        <v>50</v>
      </c>
      <c r="D26" s="105" t="s">
        <v>685</v>
      </c>
      <c r="E26" s="108"/>
      <c r="F26" s="108">
        <v>44934.03</v>
      </c>
      <c r="G26" s="132">
        <f t="shared" si="0"/>
        <v>12779303.880000001</v>
      </c>
      <c r="H26" s="105"/>
      <c r="I26" s="105"/>
      <c r="J26" s="105"/>
    </row>
    <row r="27" spans="1:10" ht="15.75">
      <c r="A27" s="106">
        <v>43859</v>
      </c>
      <c r="B27" s="107">
        <v>2248</v>
      </c>
      <c r="C27" s="105" t="s">
        <v>474</v>
      </c>
      <c r="D27" s="105" t="s">
        <v>686</v>
      </c>
      <c r="E27" s="108"/>
      <c r="F27" s="108">
        <v>41600</v>
      </c>
      <c r="G27" s="132">
        <f t="shared" si="0"/>
        <v>12737703.880000001</v>
      </c>
      <c r="H27" s="105"/>
      <c r="I27" s="105"/>
      <c r="J27" s="105"/>
    </row>
    <row r="28" spans="1:10" ht="15.75">
      <c r="A28" s="106">
        <v>43861</v>
      </c>
      <c r="B28" s="107" t="s">
        <v>401</v>
      </c>
      <c r="C28" s="105" t="s">
        <v>146</v>
      </c>
      <c r="D28" s="105" t="s">
        <v>850</v>
      </c>
      <c r="E28" s="108"/>
      <c r="F28" s="108">
        <v>618875.31999999995</v>
      </c>
      <c r="G28" s="132">
        <f t="shared" si="0"/>
        <v>12118828.560000001</v>
      </c>
      <c r="H28" s="105"/>
      <c r="I28" s="105"/>
      <c r="J28" s="105"/>
    </row>
    <row r="29" spans="1:10" ht="15.75">
      <c r="A29" s="106">
        <v>43861</v>
      </c>
      <c r="B29" s="107" t="s">
        <v>401</v>
      </c>
      <c r="C29" s="105" t="s">
        <v>146</v>
      </c>
      <c r="D29" s="105" t="s">
        <v>656</v>
      </c>
      <c r="E29" s="108"/>
      <c r="F29" s="108">
        <v>150398.89000000001</v>
      </c>
      <c r="G29" s="132">
        <f t="shared" si="0"/>
        <v>11968429.67</v>
      </c>
      <c r="H29" s="105"/>
      <c r="I29" s="105"/>
      <c r="J29" s="105"/>
    </row>
    <row r="30" spans="1:10" ht="15.75">
      <c r="A30" s="106">
        <v>43861</v>
      </c>
      <c r="B30" s="107" t="s">
        <v>401</v>
      </c>
      <c r="C30" s="105" t="s">
        <v>146</v>
      </c>
      <c r="D30" s="105" t="s">
        <v>851</v>
      </c>
      <c r="E30" s="108"/>
      <c r="F30" s="108">
        <v>4028686.77</v>
      </c>
      <c r="G30" s="132">
        <f t="shared" si="0"/>
        <v>7939742.9000000004</v>
      </c>
      <c r="H30" s="105"/>
      <c r="I30" s="105"/>
      <c r="J30" s="105"/>
    </row>
    <row r="31" spans="1:10" ht="16.5" thickBot="1">
      <c r="A31" s="106">
        <v>43861</v>
      </c>
      <c r="B31" s="107" t="s">
        <v>401</v>
      </c>
      <c r="C31" s="105" t="s">
        <v>146</v>
      </c>
      <c r="D31" s="105" t="s">
        <v>852</v>
      </c>
      <c r="E31" s="108"/>
      <c r="F31" s="108">
        <v>11613.89</v>
      </c>
      <c r="G31" s="133">
        <f t="shared" si="0"/>
        <v>7928129.0100000007</v>
      </c>
      <c r="H31" s="105"/>
      <c r="I31" s="105"/>
      <c r="J31" s="105"/>
    </row>
    <row r="32" spans="1:10" ht="14.25" customHeight="1" thickTop="1" thickBot="1">
      <c r="A32" s="112"/>
      <c r="B32" s="113"/>
      <c r="C32" s="113"/>
      <c r="D32" s="113"/>
      <c r="E32" s="113"/>
      <c r="F32" s="113"/>
      <c r="G32" s="114"/>
      <c r="H32" s="105"/>
      <c r="I32" s="105"/>
      <c r="J32" s="105"/>
    </row>
    <row r="33" spans="1:10" ht="13.5" customHeight="1">
      <c r="A33" s="115"/>
      <c r="B33" s="115"/>
      <c r="C33" s="115"/>
      <c r="D33" s="115"/>
      <c r="E33" s="115"/>
      <c r="F33" s="115"/>
      <c r="G33" s="115"/>
      <c r="H33" s="105"/>
      <c r="I33" s="105"/>
      <c r="J33" s="105"/>
    </row>
    <row r="34" spans="1:10" ht="13.5" customHeight="1">
      <c r="A34" s="115"/>
      <c r="B34" s="115"/>
      <c r="C34" s="115"/>
      <c r="D34" s="115"/>
      <c r="E34" s="115"/>
      <c r="F34" s="115"/>
      <c r="G34" s="115"/>
      <c r="H34" s="105"/>
      <c r="I34" s="105"/>
      <c r="J34" s="105"/>
    </row>
    <row r="35" spans="1:10" ht="13.5" customHeight="1">
      <c r="A35" s="115"/>
      <c r="B35" s="115"/>
      <c r="C35" s="115"/>
      <c r="D35" s="115"/>
      <c r="E35" s="115"/>
      <c r="F35" s="115"/>
      <c r="G35" s="115"/>
      <c r="H35" s="105"/>
      <c r="I35" s="105"/>
      <c r="J35" s="105"/>
    </row>
    <row r="36" spans="1:10" ht="13.5" customHeight="1">
      <c r="A36" s="115"/>
      <c r="B36" s="115"/>
      <c r="C36" s="115"/>
      <c r="D36" s="115"/>
      <c r="E36" s="115"/>
      <c r="F36" s="115"/>
      <c r="G36" s="115"/>
      <c r="H36" s="105"/>
      <c r="I36" s="105"/>
      <c r="J36" s="105"/>
    </row>
    <row r="37" spans="1:10" ht="15" customHeight="1">
      <c r="A37" s="251"/>
      <c r="B37" s="251"/>
      <c r="C37" s="251"/>
      <c r="D37" s="251"/>
      <c r="E37" s="251"/>
      <c r="F37" s="251"/>
      <c r="G37" s="251"/>
      <c r="H37" s="105"/>
      <c r="I37" s="105"/>
      <c r="J37" s="105"/>
    </row>
    <row r="38" spans="1:10" ht="17.25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>
      <c r="A39" s="115"/>
      <c r="B39" s="115"/>
      <c r="C39" s="116" t="s">
        <v>842</v>
      </c>
      <c r="D39" s="105"/>
      <c r="E39" s="248" t="s">
        <v>843</v>
      </c>
      <c r="F39" s="248"/>
      <c r="G39" s="248"/>
      <c r="H39" s="105"/>
      <c r="I39" s="105"/>
      <c r="J39" s="105"/>
    </row>
    <row r="40" spans="1:10" ht="15.75">
      <c r="A40" s="105"/>
      <c r="B40" s="105"/>
      <c r="C40" s="117" t="s">
        <v>844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6" t="s">
        <v>846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639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13">
    <mergeCell ref="D48:J48"/>
    <mergeCell ref="A37:G37"/>
    <mergeCell ref="A38:G38"/>
    <mergeCell ref="E39:G39"/>
    <mergeCell ref="E40:G40"/>
    <mergeCell ref="D41:F41"/>
    <mergeCell ref="G41:J41"/>
    <mergeCell ref="E20:F20"/>
    <mergeCell ref="A12:G12"/>
    <mergeCell ref="A13:G13"/>
    <mergeCell ref="A15:G15"/>
    <mergeCell ref="A16:G16"/>
    <mergeCell ref="A17:G17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1:J82"/>
  <sheetViews>
    <sheetView topLeftCell="A4" zoomScale="85" zoomScaleNormal="85" workbookViewId="0">
      <selection activeCell="F42" sqref="F42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853</v>
      </c>
      <c r="B17" s="236"/>
      <c r="C17" s="236"/>
      <c r="D17" s="236"/>
      <c r="E17" s="236"/>
      <c r="F17" s="236"/>
      <c r="G17" s="236"/>
    </row>
    <row r="18" spans="1:10" ht="15.75" customHeight="1" thickBot="1">
      <c r="A18" s="41"/>
      <c r="B18" s="41"/>
      <c r="C18" s="41"/>
      <c r="D18" s="41"/>
      <c r="E18" s="41"/>
      <c r="F18" s="41"/>
      <c r="G18" s="41"/>
    </row>
    <row r="19" spans="1:10" ht="20.25">
      <c r="A19" s="122" t="s">
        <v>613</v>
      </c>
      <c r="B19" s="123"/>
      <c r="C19" s="123"/>
      <c r="D19" s="123"/>
      <c r="E19" s="123"/>
      <c r="F19" s="123"/>
      <c r="G19" s="124"/>
    </row>
    <row r="20" spans="1:10" ht="20.25">
      <c r="A20" s="125"/>
      <c r="B20" s="126"/>
      <c r="C20" s="126"/>
      <c r="D20" s="127"/>
      <c r="E20" s="252" t="s">
        <v>614</v>
      </c>
      <c r="F20" s="253"/>
      <c r="G20" s="128">
        <v>7928129.0099999998</v>
      </c>
    </row>
    <row r="21" spans="1:10" ht="7.5" customHeight="1" thickBot="1">
      <c r="A21" s="66"/>
      <c r="B21" s="67"/>
      <c r="C21" s="67"/>
      <c r="D21" s="67"/>
      <c r="E21" s="67"/>
      <c r="F21" s="67"/>
      <c r="G21" s="68"/>
    </row>
    <row r="22" spans="1:10" ht="20.25">
      <c r="A22" s="129" t="s">
        <v>615</v>
      </c>
      <c r="B22" s="130" t="s">
        <v>616</v>
      </c>
      <c r="C22" s="130" t="s">
        <v>617</v>
      </c>
      <c r="D22" s="130" t="s">
        <v>618</v>
      </c>
      <c r="E22" s="130" t="s">
        <v>619</v>
      </c>
      <c r="F22" s="130" t="s">
        <v>620</v>
      </c>
      <c r="G22" s="131" t="s">
        <v>621</v>
      </c>
      <c r="H22" s="105"/>
      <c r="I22" s="105"/>
      <c r="J22" s="105"/>
    </row>
    <row r="23" spans="1:10" ht="15.75">
      <c r="A23" s="13">
        <v>43864</v>
      </c>
      <c r="B23" s="2">
        <v>2249</v>
      </c>
      <c r="C23" t="s">
        <v>144</v>
      </c>
      <c r="D23" t="s">
        <v>724</v>
      </c>
      <c r="E23" s="4"/>
      <c r="F23" s="4">
        <v>15000</v>
      </c>
      <c r="G23" s="135">
        <f>G20+E23-F23</f>
        <v>7913129.0099999998</v>
      </c>
      <c r="H23" s="105"/>
      <c r="I23" s="105"/>
      <c r="J23" s="105"/>
    </row>
    <row r="24" spans="1:10" ht="15.75">
      <c r="A24" s="13">
        <v>43865</v>
      </c>
      <c r="B24" s="2">
        <v>2250</v>
      </c>
      <c r="C24" t="s">
        <v>854</v>
      </c>
      <c r="D24" t="s">
        <v>855</v>
      </c>
      <c r="E24" s="4"/>
      <c r="F24" s="4">
        <v>25000</v>
      </c>
      <c r="G24" s="135">
        <f t="shared" ref="G24:G37" si="0">G23+E24-F24</f>
        <v>7888129.0099999998</v>
      </c>
      <c r="H24" s="105"/>
      <c r="I24" s="105"/>
      <c r="J24" s="105"/>
    </row>
    <row r="25" spans="1:10" ht="15.75">
      <c r="A25" s="13">
        <v>43868</v>
      </c>
      <c r="B25" s="2">
        <v>2251</v>
      </c>
      <c r="C25" t="s">
        <v>760</v>
      </c>
      <c r="D25" t="s">
        <v>755</v>
      </c>
      <c r="E25" s="4"/>
      <c r="F25" s="4">
        <v>3638.4</v>
      </c>
      <c r="G25" s="135">
        <f t="shared" si="0"/>
        <v>7884490.6099999994</v>
      </c>
      <c r="H25" s="105"/>
      <c r="I25" s="105"/>
      <c r="J25" s="105"/>
    </row>
    <row r="26" spans="1:10" ht="15.75">
      <c r="A26" s="13">
        <v>43868</v>
      </c>
      <c r="B26" s="2">
        <v>2252</v>
      </c>
      <c r="C26" t="s">
        <v>774</v>
      </c>
      <c r="D26" t="s">
        <v>755</v>
      </c>
      <c r="E26" s="4"/>
      <c r="F26" s="4">
        <v>1137</v>
      </c>
      <c r="G26" s="135">
        <f t="shared" si="0"/>
        <v>7883353.6099999994</v>
      </c>
      <c r="H26" s="105"/>
      <c r="I26" s="105"/>
      <c r="J26" s="105"/>
    </row>
    <row r="27" spans="1:10" ht="15.75">
      <c r="A27" s="13">
        <v>43868</v>
      </c>
      <c r="B27" s="2">
        <v>2253</v>
      </c>
      <c r="C27" t="s">
        <v>782</v>
      </c>
      <c r="D27" t="s">
        <v>755</v>
      </c>
      <c r="E27" s="4"/>
      <c r="F27" s="4">
        <v>3865.8</v>
      </c>
      <c r="G27" s="135">
        <f t="shared" si="0"/>
        <v>7879487.8099999996</v>
      </c>
      <c r="H27" s="105"/>
      <c r="I27" s="105"/>
      <c r="J27" s="105"/>
    </row>
    <row r="28" spans="1:10" ht="15.75">
      <c r="A28" s="13">
        <v>43868</v>
      </c>
      <c r="B28" s="2">
        <v>2254</v>
      </c>
      <c r="C28" t="s">
        <v>526</v>
      </c>
      <c r="D28" t="s">
        <v>856</v>
      </c>
      <c r="E28" s="4"/>
      <c r="F28" s="4">
        <v>14000</v>
      </c>
      <c r="G28" s="135">
        <f t="shared" si="0"/>
        <v>7865487.8099999996</v>
      </c>
      <c r="H28" s="105"/>
      <c r="I28" s="105"/>
      <c r="J28" s="105"/>
    </row>
    <row r="29" spans="1:10" ht="15.75">
      <c r="A29" s="13">
        <v>43871</v>
      </c>
      <c r="B29" s="2" t="s">
        <v>401</v>
      </c>
      <c r="C29" t="s">
        <v>857</v>
      </c>
      <c r="D29" t="s">
        <v>858</v>
      </c>
      <c r="E29" s="4"/>
      <c r="F29" s="4">
        <v>100000</v>
      </c>
      <c r="G29" s="135">
        <f t="shared" si="0"/>
        <v>7765487.8099999996</v>
      </c>
      <c r="H29" s="105"/>
      <c r="I29" s="105"/>
      <c r="J29" s="105"/>
    </row>
    <row r="30" spans="1:10" ht="15.75">
      <c r="A30" s="13">
        <v>43873</v>
      </c>
      <c r="B30" s="2">
        <v>2255</v>
      </c>
      <c r="C30" t="s">
        <v>636</v>
      </c>
      <c r="D30" t="s">
        <v>859</v>
      </c>
      <c r="E30" s="4"/>
      <c r="F30" s="4">
        <v>444764</v>
      </c>
      <c r="G30" s="135">
        <f t="shared" si="0"/>
        <v>7320723.8099999996</v>
      </c>
      <c r="H30" s="105"/>
      <c r="I30" s="105"/>
      <c r="J30" s="105"/>
    </row>
    <row r="31" spans="1:10" ht="15.75">
      <c r="A31" s="13">
        <v>43873</v>
      </c>
      <c r="B31" s="2">
        <v>2256</v>
      </c>
      <c r="C31" t="s">
        <v>860</v>
      </c>
      <c r="D31" t="s">
        <v>861</v>
      </c>
      <c r="E31" s="4"/>
      <c r="F31" s="4">
        <v>118663.13</v>
      </c>
      <c r="G31" s="135">
        <f t="shared" si="0"/>
        <v>7202060.6799999997</v>
      </c>
      <c r="H31" s="105"/>
      <c r="I31" s="105"/>
      <c r="J31" s="105"/>
    </row>
    <row r="32" spans="1:10" ht="14.25" customHeight="1">
      <c r="A32" s="13">
        <v>43873</v>
      </c>
      <c r="B32" s="2">
        <v>2257</v>
      </c>
      <c r="C32" t="s">
        <v>50</v>
      </c>
      <c r="D32" t="s">
        <v>685</v>
      </c>
      <c r="E32" s="4"/>
      <c r="F32" s="4">
        <v>46771.34</v>
      </c>
      <c r="G32" s="135">
        <f t="shared" si="0"/>
        <v>7155289.3399999999</v>
      </c>
      <c r="H32" s="105"/>
      <c r="I32" s="105"/>
      <c r="J32" s="105"/>
    </row>
    <row r="33" spans="1:10" ht="13.5" customHeight="1">
      <c r="A33" s="13">
        <v>43886</v>
      </c>
      <c r="B33" s="2">
        <v>2258</v>
      </c>
      <c r="C33" t="s">
        <v>36</v>
      </c>
      <c r="D33" t="s">
        <v>136</v>
      </c>
      <c r="E33" s="4"/>
      <c r="F33" s="4">
        <v>0</v>
      </c>
      <c r="G33" s="135">
        <f t="shared" si="0"/>
        <v>7155289.3399999999</v>
      </c>
      <c r="H33" s="105"/>
      <c r="I33" s="105"/>
      <c r="J33" s="105"/>
    </row>
    <row r="34" spans="1:10" ht="13.5" customHeight="1">
      <c r="A34" s="13">
        <v>43886</v>
      </c>
      <c r="B34" s="2">
        <v>2259</v>
      </c>
      <c r="C34" t="s">
        <v>474</v>
      </c>
      <c r="D34" t="s">
        <v>862</v>
      </c>
      <c r="E34" s="4"/>
      <c r="F34" s="4">
        <v>41650</v>
      </c>
      <c r="G34" s="135">
        <f t="shared" si="0"/>
        <v>7113639.3399999999</v>
      </c>
      <c r="H34" s="105"/>
      <c r="I34" s="105"/>
      <c r="J34" s="105"/>
    </row>
    <row r="35" spans="1:10" ht="13.5" customHeight="1">
      <c r="A35" s="13">
        <v>43886</v>
      </c>
      <c r="B35" s="2">
        <v>2260</v>
      </c>
      <c r="C35" t="s">
        <v>759</v>
      </c>
      <c r="D35" t="s">
        <v>755</v>
      </c>
      <c r="E35" s="4"/>
      <c r="F35" s="4">
        <v>3183.6</v>
      </c>
      <c r="G35" s="135">
        <f t="shared" si="0"/>
        <v>7110455.7400000002</v>
      </c>
      <c r="H35" s="105"/>
      <c r="I35" s="105"/>
      <c r="J35" s="105"/>
    </row>
    <row r="36" spans="1:10" ht="13.5" customHeight="1">
      <c r="A36" s="13">
        <v>43886</v>
      </c>
      <c r="B36" s="2" t="s">
        <v>401</v>
      </c>
      <c r="C36" t="s">
        <v>863</v>
      </c>
      <c r="D36" t="s">
        <v>864</v>
      </c>
      <c r="E36" s="4"/>
      <c r="F36" s="4">
        <v>355000</v>
      </c>
      <c r="G36" s="135">
        <f t="shared" si="0"/>
        <v>6755455.7400000002</v>
      </c>
      <c r="H36" s="105"/>
      <c r="I36" s="105"/>
      <c r="J36" s="105"/>
    </row>
    <row r="37" spans="1:10" ht="15" customHeight="1" thickBot="1">
      <c r="A37" s="29">
        <v>43886</v>
      </c>
      <c r="B37" s="30" t="s">
        <v>401</v>
      </c>
      <c r="C37" s="17" t="s">
        <v>146</v>
      </c>
      <c r="D37" s="17" t="s">
        <v>865</v>
      </c>
      <c r="E37" s="10"/>
      <c r="F37" s="10">
        <v>2168.9499999999998</v>
      </c>
      <c r="G37" s="136">
        <f t="shared" si="0"/>
        <v>6753286.79</v>
      </c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7.25">
      <c r="A45" s="250"/>
      <c r="B45" s="250"/>
      <c r="C45" s="250"/>
      <c r="D45" s="250"/>
      <c r="E45" s="250"/>
      <c r="F45" s="250"/>
      <c r="G45" s="250"/>
      <c r="H45" s="105"/>
      <c r="I45" s="105"/>
      <c r="J45" s="105"/>
    </row>
    <row r="46" spans="1:10" ht="17.25">
      <c r="A46" s="115"/>
      <c r="B46" s="115"/>
      <c r="C46" s="116" t="s">
        <v>842</v>
      </c>
      <c r="D46" s="105"/>
      <c r="E46" s="248" t="s">
        <v>843</v>
      </c>
      <c r="F46" s="248"/>
      <c r="G46" s="248"/>
      <c r="H46" s="105"/>
      <c r="I46" s="105"/>
      <c r="J46" s="105"/>
    </row>
    <row r="47" spans="1:10" ht="15.75">
      <c r="A47" s="105"/>
      <c r="B47" s="105"/>
      <c r="C47" s="117" t="s">
        <v>844</v>
      </c>
      <c r="D47" s="118"/>
      <c r="E47" s="249" t="s">
        <v>845</v>
      </c>
      <c r="F47" s="249"/>
      <c r="G47" s="249"/>
      <c r="H47" s="118"/>
      <c r="I47" s="118"/>
      <c r="J47" s="118"/>
    </row>
    <row r="48" spans="1:10" ht="17.25">
      <c r="A48" s="119"/>
      <c r="B48" s="107"/>
      <c r="C48" s="105"/>
      <c r="D48" s="250"/>
      <c r="E48" s="250"/>
      <c r="F48" s="250"/>
      <c r="G48" s="250"/>
      <c r="H48" s="250"/>
      <c r="I48" s="250"/>
      <c r="J48" s="250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6" t="s">
        <v>846</v>
      </c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20" t="s">
        <v>639</v>
      </c>
      <c r="E54" s="121"/>
      <c r="F54" s="121"/>
      <c r="G54" s="121"/>
      <c r="H54" s="121"/>
      <c r="I54" s="121"/>
      <c r="J54" s="121"/>
    </row>
    <row r="55" spans="1:10" ht="16.5">
      <c r="A55" s="1"/>
      <c r="B55" s="2"/>
      <c r="D55" s="235"/>
      <c r="E55" s="235"/>
      <c r="F55" s="235"/>
      <c r="G55" s="235"/>
      <c r="H55" s="235"/>
      <c r="I55" s="235"/>
      <c r="J55" s="235"/>
    </row>
    <row r="56" spans="1:10" ht="16.5">
      <c r="A56" s="1"/>
      <c r="B56" s="2"/>
      <c r="D56" s="40"/>
      <c r="E56" s="40"/>
      <c r="F56" s="40"/>
      <c r="G56" s="40"/>
      <c r="H56" s="40"/>
      <c r="I56" s="40"/>
      <c r="J56" s="40"/>
    </row>
    <row r="57" spans="1:10">
      <c r="A57" s="1"/>
      <c r="B57" s="2"/>
      <c r="E57" s="4"/>
      <c r="F57" s="4"/>
    </row>
    <row r="58" spans="1:10">
      <c r="A58" s="1"/>
      <c r="B58" s="2"/>
      <c r="D58" s="27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82" spans="4:4">
      <c r="D82" s="27"/>
    </row>
  </sheetData>
  <mergeCells count="12">
    <mergeCell ref="D55:J55"/>
    <mergeCell ref="A45:G45"/>
    <mergeCell ref="E46:G46"/>
    <mergeCell ref="E47:G47"/>
    <mergeCell ref="D48:F48"/>
    <mergeCell ref="G48:J48"/>
    <mergeCell ref="E20:F20"/>
    <mergeCell ref="A12:G12"/>
    <mergeCell ref="A13:G13"/>
    <mergeCell ref="A15:G15"/>
    <mergeCell ref="A16:G16"/>
    <mergeCell ref="A17:G17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1:J88"/>
  <sheetViews>
    <sheetView topLeftCell="A25" zoomScale="85" zoomScaleNormal="85" workbookViewId="0">
      <selection activeCell="G58" sqref="G58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866</v>
      </c>
      <c r="B17" s="236"/>
      <c r="C17" s="236"/>
      <c r="D17" s="236"/>
      <c r="E17" s="236"/>
      <c r="F17" s="236"/>
      <c r="G17" s="236"/>
    </row>
    <row r="18" spans="1:10" ht="15.75" customHeight="1" thickBot="1">
      <c r="A18" s="41"/>
      <c r="B18" s="41"/>
      <c r="C18" s="41"/>
      <c r="D18" s="41"/>
      <c r="E18" s="41"/>
      <c r="F18" s="41"/>
      <c r="G18" s="41"/>
    </row>
    <row r="19" spans="1:10" ht="20.25">
      <c r="A19" s="122" t="s">
        <v>613</v>
      </c>
      <c r="B19" s="123"/>
      <c r="C19" s="123"/>
      <c r="D19" s="123"/>
      <c r="E19" s="123"/>
      <c r="F19" s="123"/>
      <c r="G19" s="124"/>
    </row>
    <row r="20" spans="1:10" ht="20.25">
      <c r="A20" s="125"/>
      <c r="B20" s="126"/>
      <c r="C20" s="126"/>
      <c r="D20" s="127"/>
      <c r="E20" s="252" t="s">
        <v>614</v>
      </c>
      <c r="F20" s="253"/>
      <c r="G20" s="128">
        <v>6753286.79</v>
      </c>
    </row>
    <row r="21" spans="1:10" ht="7.5" customHeight="1" thickBot="1">
      <c r="A21" s="66"/>
      <c r="B21" s="67"/>
      <c r="C21" s="67"/>
      <c r="D21" s="67"/>
      <c r="E21" s="67"/>
      <c r="F21" s="67"/>
      <c r="G21" s="68"/>
    </row>
    <row r="22" spans="1:10" ht="20.25">
      <c r="A22" s="129" t="s">
        <v>615</v>
      </c>
      <c r="B22" s="130" t="s">
        <v>616</v>
      </c>
      <c r="C22" s="130" t="s">
        <v>617</v>
      </c>
      <c r="D22" s="130" t="s">
        <v>618</v>
      </c>
      <c r="E22" s="130" t="s">
        <v>619</v>
      </c>
      <c r="F22" s="130" t="s">
        <v>620</v>
      </c>
      <c r="G22" s="131" t="s">
        <v>621</v>
      </c>
      <c r="H22" s="105"/>
      <c r="I22" s="105"/>
      <c r="J22" s="105"/>
    </row>
    <row r="23" spans="1:10" ht="15.75">
      <c r="A23" s="86">
        <v>43893</v>
      </c>
      <c r="B23" s="78">
        <v>2261</v>
      </c>
      <c r="C23" s="79" t="s">
        <v>24</v>
      </c>
      <c r="D23" s="79" t="s">
        <v>867</v>
      </c>
      <c r="E23" s="80"/>
      <c r="F23" s="80">
        <v>12000.6</v>
      </c>
      <c r="G23" s="140">
        <f>G20+E23-F23</f>
        <v>6741286.1900000004</v>
      </c>
      <c r="H23" s="105"/>
      <c r="I23" s="105"/>
      <c r="J23" s="105"/>
    </row>
    <row r="24" spans="1:10" ht="15.75">
      <c r="A24" s="86">
        <v>43893</v>
      </c>
      <c r="B24" s="78">
        <v>2262</v>
      </c>
      <c r="C24" s="79" t="s">
        <v>167</v>
      </c>
      <c r="D24" s="79" t="s">
        <v>868</v>
      </c>
      <c r="E24" s="80"/>
      <c r="F24" s="80">
        <v>62584.22</v>
      </c>
      <c r="G24" s="140">
        <f t="shared" ref="G24:G45" si="0">G23+E24-F24</f>
        <v>6678701.9700000007</v>
      </c>
      <c r="H24" s="105"/>
      <c r="I24" s="105"/>
      <c r="J24" s="105"/>
    </row>
    <row r="25" spans="1:10" ht="15.75">
      <c r="A25" s="86">
        <v>43893</v>
      </c>
      <c r="B25" s="78">
        <v>2263</v>
      </c>
      <c r="C25" s="79" t="s">
        <v>411</v>
      </c>
      <c r="D25" s="79" t="s">
        <v>869</v>
      </c>
      <c r="E25" s="80"/>
      <c r="F25" s="80">
        <v>13395</v>
      </c>
      <c r="G25" s="140">
        <f t="shared" si="0"/>
        <v>6665306.9700000007</v>
      </c>
      <c r="H25" s="105"/>
      <c r="I25" s="105"/>
      <c r="J25" s="105"/>
    </row>
    <row r="26" spans="1:10" ht="15.75">
      <c r="A26" s="86">
        <v>43893</v>
      </c>
      <c r="B26" s="78">
        <v>2264</v>
      </c>
      <c r="C26" s="79" t="s">
        <v>133</v>
      </c>
      <c r="D26" s="79" t="s">
        <v>106</v>
      </c>
      <c r="E26" s="80"/>
      <c r="F26" s="80">
        <v>100887.67</v>
      </c>
      <c r="G26" s="140">
        <f t="shared" si="0"/>
        <v>6564419.3000000007</v>
      </c>
      <c r="H26" s="105"/>
      <c r="I26" s="105"/>
      <c r="J26" s="105"/>
    </row>
    <row r="27" spans="1:10" ht="15.75">
      <c r="A27" s="86">
        <v>43893</v>
      </c>
      <c r="B27" s="78">
        <v>2265</v>
      </c>
      <c r="C27" s="79" t="s">
        <v>169</v>
      </c>
      <c r="D27" s="79" t="s">
        <v>870</v>
      </c>
      <c r="E27" s="80"/>
      <c r="F27" s="80">
        <v>20396.5</v>
      </c>
      <c r="G27" s="140">
        <f t="shared" si="0"/>
        <v>6544022.8000000007</v>
      </c>
      <c r="H27" s="105"/>
      <c r="I27" s="105"/>
      <c r="J27" s="105"/>
    </row>
    <row r="28" spans="1:10" ht="15.75">
      <c r="A28" s="86">
        <v>43893</v>
      </c>
      <c r="B28" s="78">
        <v>2266</v>
      </c>
      <c r="C28" s="79" t="s">
        <v>802</v>
      </c>
      <c r="D28" s="79" t="s">
        <v>871</v>
      </c>
      <c r="E28" s="80"/>
      <c r="F28" s="80">
        <v>12444.81</v>
      </c>
      <c r="G28" s="140">
        <f t="shared" si="0"/>
        <v>6531577.9900000012</v>
      </c>
      <c r="H28" s="105"/>
      <c r="I28" s="105"/>
      <c r="J28" s="105"/>
    </row>
    <row r="29" spans="1:10" ht="15.75">
      <c r="A29" s="86">
        <v>43893</v>
      </c>
      <c r="B29" s="78">
        <v>2267</v>
      </c>
      <c r="C29" s="79" t="s">
        <v>822</v>
      </c>
      <c r="D29" s="79" t="s">
        <v>872</v>
      </c>
      <c r="E29" s="80"/>
      <c r="F29" s="80">
        <v>18153.45</v>
      </c>
      <c r="G29" s="140">
        <f t="shared" si="0"/>
        <v>6513424.540000001</v>
      </c>
      <c r="H29" s="105"/>
      <c r="I29" s="105"/>
      <c r="J29" s="105"/>
    </row>
    <row r="30" spans="1:10" ht="15.75">
      <c r="A30" s="86">
        <v>43893</v>
      </c>
      <c r="B30" s="78">
        <v>2268</v>
      </c>
      <c r="C30" s="79" t="s">
        <v>109</v>
      </c>
      <c r="D30" s="79" t="s">
        <v>873</v>
      </c>
      <c r="E30" s="80"/>
      <c r="F30" s="80">
        <v>16355.2</v>
      </c>
      <c r="G30" s="140">
        <f t="shared" si="0"/>
        <v>6497069.3400000008</v>
      </c>
      <c r="H30" s="105"/>
      <c r="I30" s="105"/>
      <c r="J30" s="105"/>
    </row>
    <row r="31" spans="1:10" ht="15.75">
      <c r="A31" s="86">
        <v>43893</v>
      </c>
      <c r="B31" s="78">
        <v>2269</v>
      </c>
      <c r="C31" s="79" t="s">
        <v>454</v>
      </c>
      <c r="D31" s="79" t="s">
        <v>874</v>
      </c>
      <c r="E31" s="80"/>
      <c r="F31" s="80">
        <v>58562.25</v>
      </c>
      <c r="G31" s="140">
        <f t="shared" si="0"/>
        <v>6438507.0900000008</v>
      </c>
      <c r="H31" s="105"/>
      <c r="I31" s="105"/>
      <c r="J31" s="105"/>
    </row>
    <row r="32" spans="1:10" ht="14.25" customHeight="1">
      <c r="A32" s="86">
        <v>43895</v>
      </c>
      <c r="B32" s="78">
        <v>2270</v>
      </c>
      <c r="C32" s="79" t="s">
        <v>280</v>
      </c>
      <c r="D32" s="79" t="s">
        <v>875</v>
      </c>
      <c r="E32" s="80"/>
      <c r="F32" s="80">
        <v>4678.2</v>
      </c>
      <c r="G32" s="140">
        <f t="shared" si="0"/>
        <v>6433828.8900000006</v>
      </c>
      <c r="H32" s="105"/>
      <c r="I32" s="105"/>
      <c r="J32" s="105"/>
    </row>
    <row r="33" spans="1:10" ht="13.5" customHeight="1">
      <c r="A33" s="86">
        <v>43895</v>
      </c>
      <c r="B33" s="78">
        <v>2271</v>
      </c>
      <c r="C33" s="79" t="s">
        <v>876</v>
      </c>
      <c r="D33" s="79" t="s">
        <v>877</v>
      </c>
      <c r="E33" s="80"/>
      <c r="F33" s="80">
        <v>188371</v>
      </c>
      <c r="G33" s="140">
        <f t="shared" si="0"/>
        <v>6245457.8900000006</v>
      </c>
      <c r="H33" s="105"/>
      <c r="I33" s="105"/>
      <c r="J33" s="105"/>
    </row>
    <row r="34" spans="1:10" ht="13.5" customHeight="1">
      <c r="A34" s="86">
        <v>43895</v>
      </c>
      <c r="B34" s="78">
        <v>2272</v>
      </c>
      <c r="C34" s="79" t="s">
        <v>454</v>
      </c>
      <c r="D34" s="79" t="s">
        <v>878</v>
      </c>
      <c r="E34" s="80"/>
      <c r="F34" s="80">
        <v>54290.1</v>
      </c>
      <c r="G34" s="140">
        <f t="shared" si="0"/>
        <v>6191167.790000001</v>
      </c>
      <c r="H34" s="105"/>
      <c r="I34" s="105"/>
      <c r="J34" s="105"/>
    </row>
    <row r="35" spans="1:10" ht="13.5" customHeight="1">
      <c r="A35" s="86">
        <v>43895</v>
      </c>
      <c r="B35" s="78">
        <v>2273</v>
      </c>
      <c r="C35" s="79" t="s">
        <v>50</v>
      </c>
      <c r="D35" s="79" t="s">
        <v>685</v>
      </c>
      <c r="E35" s="80"/>
      <c r="F35" s="80">
        <v>46247.3</v>
      </c>
      <c r="G35" s="140">
        <f t="shared" si="0"/>
        <v>6144920.4900000012</v>
      </c>
      <c r="H35" s="105"/>
      <c r="I35" s="105"/>
      <c r="J35" s="105"/>
    </row>
    <row r="36" spans="1:10" ht="13.5" customHeight="1">
      <c r="A36" s="86">
        <v>43895</v>
      </c>
      <c r="B36" s="78">
        <v>2274</v>
      </c>
      <c r="C36" s="79" t="s">
        <v>703</v>
      </c>
      <c r="D36" s="79" t="s">
        <v>879</v>
      </c>
      <c r="E36" s="80"/>
      <c r="F36" s="80">
        <v>11418</v>
      </c>
      <c r="G36" s="140">
        <f t="shared" si="0"/>
        <v>6133502.4900000012</v>
      </c>
      <c r="H36" s="105"/>
      <c r="I36" s="105"/>
      <c r="J36" s="105"/>
    </row>
    <row r="37" spans="1:10" ht="15" customHeight="1">
      <c r="A37" s="86">
        <v>43900</v>
      </c>
      <c r="B37" s="78">
        <v>2275</v>
      </c>
      <c r="C37" s="79" t="s">
        <v>441</v>
      </c>
      <c r="D37" s="79" t="s">
        <v>880</v>
      </c>
      <c r="E37" s="80"/>
      <c r="F37" s="80">
        <v>4500</v>
      </c>
      <c r="G37" s="140">
        <f t="shared" si="0"/>
        <v>6129002.4900000012</v>
      </c>
      <c r="H37" s="105"/>
      <c r="I37" s="105"/>
      <c r="J37" s="105"/>
    </row>
    <row r="38" spans="1:10" ht="15" customHeight="1">
      <c r="A38" s="86">
        <v>43900</v>
      </c>
      <c r="B38" s="138" t="s">
        <v>679</v>
      </c>
      <c r="C38" s="79" t="s">
        <v>661</v>
      </c>
      <c r="D38" s="79" t="s">
        <v>697</v>
      </c>
      <c r="E38" s="80">
        <v>1850000</v>
      </c>
      <c r="F38" s="80"/>
      <c r="G38" s="140">
        <f t="shared" si="0"/>
        <v>7979002.4900000012</v>
      </c>
      <c r="H38" s="105"/>
      <c r="I38" s="105"/>
      <c r="J38" s="105"/>
    </row>
    <row r="39" spans="1:10" ht="15" customHeight="1">
      <c r="A39" s="86">
        <v>43901</v>
      </c>
      <c r="B39" s="78">
        <v>2276</v>
      </c>
      <c r="C39" s="139" t="s">
        <v>474</v>
      </c>
      <c r="D39" s="139" t="s">
        <v>686</v>
      </c>
      <c r="E39" s="80"/>
      <c r="F39" s="80">
        <v>57600</v>
      </c>
      <c r="G39" s="140">
        <f t="shared" si="0"/>
        <v>7921402.4900000012</v>
      </c>
      <c r="H39" s="105"/>
      <c r="I39" s="105"/>
      <c r="J39" s="105"/>
    </row>
    <row r="40" spans="1:10" ht="15" customHeight="1">
      <c r="A40" s="86">
        <v>43901</v>
      </c>
      <c r="B40" s="78">
        <v>2277</v>
      </c>
      <c r="C40" s="139" t="s">
        <v>56</v>
      </c>
      <c r="D40" s="139" t="s">
        <v>881</v>
      </c>
      <c r="E40" s="80"/>
      <c r="F40" s="80">
        <v>25000</v>
      </c>
      <c r="G40" s="140">
        <f t="shared" si="0"/>
        <v>7896402.4900000012</v>
      </c>
      <c r="H40" s="105"/>
      <c r="I40" s="105"/>
      <c r="J40" s="105"/>
    </row>
    <row r="41" spans="1:10" ht="15" customHeight="1">
      <c r="A41" s="86">
        <v>43901</v>
      </c>
      <c r="B41" s="78">
        <v>2278</v>
      </c>
      <c r="C41" s="139" t="s">
        <v>636</v>
      </c>
      <c r="D41" s="139" t="s">
        <v>882</v>
      </c>
      <c r="E41" s="80"/>
      <c r="F41" s="80">
        <v>46518.04</v>
      </c>
      <c r="G41" s="140">
        <f t="shared" si="0"/>
        <v>7849884.4500000011</v>
      </c>
      <c r="H41" s="105"/>
      <c r="I41" s="105"/>
      <c r="J41" s="105"/>
    </row>
    <row r="42" spans="1:10" ht="15" customHeight="1">
      <c r="A42" s="86">
        <v>43907</v>
      </c>
      <c r="B42" s="78">
        <v>2279</v>
      </c>
      <c r="C42" s="139" t="s">
        <v>883</v>
      </c>
      <c r="D42" s="139" t="s">
        <v>884</v>
      </c>
      <c r="E42" s="80"/>
      <c r="F42" s="80">
        <v>141250.68</v>
      </c>
      <c r="G42" s="140">
        <f t="shared" si="0"/>
        <v>7708633.7700000014</v>
      </c>
      <c r="H42" s="105"/>
      <c r="I42" s="105"/>
      <c r="J42" s="105"/>
    </row>
    <row r="43" spans="1:10" ht="15" customHeight="1">
      <c r="A43" s="86">
        <v>43907</v>
      </c>
      <c r="B43" s="78">
        <v>2280</v>
      </c>
      <c r="C43" s="139" t="s">
        <v>883</v>
      </c>
      <c r="D43" s="139" t="s">
        <v>885</v>
      </c>
      <c r="E43" s="80"/>
      <c r="F43" s="80">
        <v>13927.25</v>
      </c>
      <c r="G43" s="140">
        <f t="shared" si="0"/>
        <v>7694706.5200000014</v>
      </c>
      <c r="H43" s="105"/>
      <c r="I43" s="105"/>
      <c r="J43" s="105"/>
    </row>
    <row r="44" spans="1:10" ht="15" customHeight="1">
      <c r="A44" s="141">
        <v>43907</v>
      </c>
      <c r="B44" s="78" t="s">
        <v>401</v>
      </c>
      <c r="C44" s="139" t="s">
        <v>472</v>
      </c>
      <c r="D44" s="137" t="s">
        <v>886</v>
      </c>
      <c r="E44" s="80"/>
      <c r="F44" s="80">
        <v>165000</v>
      </c>
      <c r="G44" s="142">
        <f t="shared" si="0"/>
        <v>7529706.5200000014</v>
      </c>
      <c r="H44" s="105"/>
      <c r="I44" s="105"/>
      <c r="J44" s="105"/>
    </row>
    <row r="45" spans="1:10" ht="16.5" thickBot="1">
      <c r="A45" s="29">
        <v>43921</v>
      </c>
      <c r="B45" s="78" t="s">
        <v>401</v>
      </c>
      <c r="C45" s="79" t="s">
        <v>146</v>
      </c>
      <c r="D45" s="17" t="s">
        <v>887</v>
      </c>
      <c r="E45" s="89"/>
      <c r="F45" s="89">
        <v>1756.19</v>
      </c>
      <c r="G45" s="136">
        <f t="shared" si="0"/>
        <v>7527950.330000001</v>
      </c>
      <c r="H45" s="105"/>
      <c r="I45" s="105"/>
      <c r="J45" s="105"/>
    </row>
    <row r="46" spans="1:10" ht="15.75">
      <c r="A46" s="1"/>
      <c r="B46" s="2"/>
      <c r="E46" s="4"/>
      <c r="F46" s="4"/>
      <c r="G46" s="134"/>
      <c r="H46" s="105"/>
      <c r="I46" s="105"/>
      <c r="J46" s="105"/>
    </row>
    <row r="47" spans="1:10" ht="15.75">
      <c r="A47" s="1"/>
      <c r="B47" s="2"/>
      <c r="E47" s="4"/>
      <c r="F47" s="4"/>
      <c r="G47" s="134"/>
      <c r="H47" s="105"/>
      <c r="I47" s="105"/>
      <c r="J47" s="105"/>
    </row>
    <row r="48" spans="1:10" ht="15.75">
      <c r="A48" s="1"/>
      <c r="B48" s="2"/>
      <c r="E48" s="4"/>
      <c r="F48" s="4"/>
      <c r="G48" s="134"/>
      <c r="H48" s="105"/>
      <c r="I48" s="105"/>
      <c r="J48" s="105"/>
    </row>
    <row r="49" spans="1:10" ht="15.75">
      <c r="A49" s="1"/>
      <c r="B49" s="2"/>
      <c r="E49" s="4"/>
      <c r="F49" s="4"/>
      <c r="G49" s="134"/>
      <c r="H49" s="105"/>
      <c r="I49" s="105"/>
      <c r="J49" s="105"/>
    </row>
    <row r="50" spans="1:10" ht="15.75">
      <c r="A50" s="1"/>
      <c r="B50" s="2"/>
      <c r="E50" s="4"/>
      <c r="F50" s="4"/>
      <c r="G50" s="134"/>
      <c r="H50" s="105"/>
      <c r="I50" s="105"/>
      <c r="J50" s="105"/>
    </row>
    <row r="51" spans="1:10" ht="16.5" thickBot="1">
      <c r="A51" s="1"/>
      <c r="B51" s="2"/>
      <c r="C51" s="17"/>
      <c r="E51" s="10"/>
      <c r="F51" s="10"/>
      <c r="G51" s="144"/>
      <c r="H51" s="105"/>
      <c r="I51" s="105"/>
      <c r="J51" s="105"/>
    </row>
    <row r="52" spans="1:10" ht="17.25">
      <c r="A52" s="115"/>
      <c r="B52" s="115"/>
      <c r="C52" s="116" t="s">
        <v>842</v>
      </c>
      <c r="D52" s="105"/>
      <c r="E52" s="248" t="s">
        <v>843</v>
      </c>
      <c r="F52" s="248"/>
      <c r="G52" s="248"/>
      <c r="H52" s="105"/>
      <c r="I52" s="105"/>
      <c r="J52" s="105"/>
    </row>
    <row r="53" spans="1:10" ht="15.75">
      <c r="A53" s="105"/>
      <c r="B53" s="105"/>
      <c r="C53" s="117" t="s">
        <v>844</v>
      </c>
      <c r="D53" s="118"/>
      <c r="E53" s="249" t="s">
        <v>845</v>
      </c>
      <c r="F53" s="249"/>
      <c r="G53" s="249"/>
      <c r="H53" s="118"/>
      <c r="I53" s="118"/>
      <c r="J53" s="118"/>
    </row>
    <row r="54" spans="1:10" ht="17.25">
      <c r="A54" s="119"/>
      <c r="B54" s="107"/>
      <c r="C54" s="105"/>
      <c r="D54" s="250"/>
      <c r="E54" s="250"/>
      <c r="F54" s="250"/>
      <c r="G54" s="250"/>
      <c r="H54" s="250"/>
      <c r="I54" s="250"/>
      <c r="J54" s="250"/>
    </row>
    <row r="55" spans="1:10" ht="17.25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8" thickBot="1">
      <c r="A58" s="119"/>
      <c r="B58" s="107"/>
      <c r="C58" s="105"/>
      <c r="D58" s="113"/>
      <c r="E58" s="115"/>
      <c r="F58" s="115"/>
      <c r="G58" s="115"/>
      <c r="H58" s="115"/>
      <c r="I58" s="115"/>
      <c r="J58" s="115"/>
    </row>
    <row r="59" spans="1:10" ht="17.25">
      <c r="A59" s="119"/>
      <c r="B59" s="107"/>
      <c r="C59" s="105"/>
      <c r="D59" s="116" t="s">
        <v>846</v>
      </c>
      <c r="E59" s="115"/>
      <c r="F59" s="115"/>
      <c r="G59" s="115"/>
      <c r="H59" s="115"/>
      <c r="I59" s="115"/>
      <c r="J59" s="115"/>
    </row>
    <row r="60" spans="1:10" ht="17.25">
      <c r="A60" s="119"/>
      <c r="B60" s="107"/>
      <c r="C60" s="105"/>
      <c r="D60" s="120" t="s">
        <v>639</v>
      </c>
      <c r="E60" s="121"/>
      <c r="F60" s="121"/>
      <c r="G60" s="121"/>
      <c r="H60" s="121"/>
      <c r="I60" s="121"/>
      <c r="J60" s="121"/>
    </row>
    <row r="61" spans="1:10" ht="16.5">
      <c r="A61" s="1"/>
      <c r="B61" s="2"/>
      <c r="D61" s="235"/>
      <c r="E61" s="235"/>
      <c r="F61" s="235"/>
      <c r="G61" s="235"/>
      <c r="H61" s="235"/>
      <c r="I61" s="235"/>
      <c r="J61" s="235"/>
    </row>
    <row r="62" spans="1:10" ht="16.5">
      <c r="A62" s="1"/>
      <c r="B62" s="2"/>
      <c r="D62" s="40"/>
      <c r="E62" s="40"/>
      <c r="F62" s="40"/>
      <c r="G62" s="40"/>
      <c r="H62" s="40"/>
      <c r="I62" s="40"/>
      <c r="J62" s="40"/>
    </row>
    <row r="63" spans="1:10">
      <c r="A63" s="1"/>
      <c r="B63" s="2"/>
      <c r="E63" s="4"/>
      <c r="F63" s="4"/>
    </row>
    <row r="64" spans="1:10">
      <c r="A64" s="1"/>
      <c r="B64" s="2"/>
      <c r="D64" s="27"/>
      <c r="E64" s="4"/>
      <c r="F64" s="4"/>
    </row>
    <row r="65" spans="1:6">
      <c r="A65" s="1"/>
      <c r="B65" s="2"/>
      <c r="E65" s="4"/>
      <c r="F65" s="4"/>
    </row>
    <row r="66" spans="1:6">
      <c r="A66" s="1"/>
      <c r="B66" s="2"/>
      <c r="E66" s="4"/>
      <c r="F66" s="4"/>
    </row>
    <row r="67" spans="1:6">
      <c r="A67" s="1"/>
      <c r="B67" s="2"/>
      <c r="E67" s="4"/>
      <c r="F67" s="4"/>
    </row>
    <row r="68" spans="1:6">
      <c r="A68" s="1"/>
      <c r="B68" s="2"/>
      <c r="E68" s="4"/>
      <c r="F68" s="4"/>
    </row>
    <row r="88" spans="4:4">
      <c r="D88" s="27"/>
    </row>
  </sheetData>
  <mergeCells count="11">
    <mergeCell ref="D61:J61"/>
    <mergeCell ref="A12:G12"/>
    <mergeCell ref="A13:G13"/>
    <mergeCell ref="A15:G15"/>
    <mergeCell ref="A16:G16"/>
    <mergeCell ref="A17:G17"/>
    <mergeCell ref="E20:F20"/>
    <mergeCell ref="E52:G52"/>
    <mergeCell ref="E53:G53"/>
    <mergeCell ref="D54:F54"/>
    <mergeCell ref="G54:J54"/>
  </mergeCells>
  <pageMargins left="2.6771653543307088" right="0" top="0" bottom="0.74803149606299213" header="0.31496062992125984" footer="0.31496062992125984"/>
  <pageSetup scale="5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1:J75"/>
  <sheetViews>
    <sheetView topLeftCell="A7" zoomScale="85" zoomScaleNormal="85" workbookViewId="0">
      <selection activeCell="D34" sqref="D34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888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7527950.3300000001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30" t="s">
        <v>618</v>
      </c>
      <c r="E23" s="130" t="s">
        <v>619</v>
      </c>
      <c r="F23" s="130" t="s">
        <v>620</v>
      </c>
      <c r="G23" s="131" t="s">
        <v>621</v>
      </c>
      <c r="H23" s="105"/>
      <c r="I23" s="105"/>
      <c r="J23" s="105"/>
    </row>
    <row r="24" spans="1:10" ht="15.75">
      <c r="A24" s="13">
        <v>43927</v>
      </c>
      <c r="B24" s="2" t="s">
        <v>401</v>
      </c>
      <c r="C24" t="s">
        <v>146</v>
      </c>
      <c r="D24" t="s">
        <v>656</v>
      </c>
      <c r="E24" s="4"/>
      <c r="F24" s="4">
        <v>25100</v>
      </c>
      <c r="G24" s="135">
        <f>G21+E24-F24</f>
        <v>7502850.3300000001</v>
      </c>
      <c r="H24" s="105"/>
      <c r="I24" s="105"/>
      <c r="J24" s="105"/>
    </row>
    <row r="25" spans="1:10" ht="15.75">
      <c r="A25" s="13">
        <v>43927</v>
      </c>
      <c r="B25" s="2" t="s">
        <v>401</v>
      </c>
      <c r="C25" t="s">
        <v>146</v>
      </c>
      <c r="D25" t="s">
        <v>656</v>
      </c>
      <c r="E25" s="4"/>
      <c r="F25" s="4">
        <v>1505.04</v>
      </c>
      <c r="G25" s="135">
        <f t="shared" ref="G25:G26" si="0">G24+E25-F25</f>
        <v>7501345.29</v>
      </c>
      <c r="H25" s="105"/>
      <c r="I25" s="105"/>
      <c r="J25" s="105"/>
    </row>
    <row r="26" spans="1:10" ht="16.5" thickBot="1">
      <c r="A26" s="29">
        <v>43951</v>
      </c>
      <c r="B26" s="30" t="s">
        <v>401</v>
      </c>
      <c r="C26" s="17" t="s">
        <v>146</v>
      </c>
      <c r="D26" s="17" t="s">
        <v>889</v>
      </c>
      <c r="E26" s="10"/>
      <c r="F26" s="10">
        <v>179.78</v>
      </c>
      <c r="G26" s="136">
        <f t="shared" si="0"/>
        <v>7501165.5099999998</v>
      </c>
      <c r="H26" s="105"/>
      <c r="I26" s="105"/>
      <c r="J26" s="105"/>
    </row>
    <row r="27" spans="1:10" ht="15.75">
      <c r="A27" s="1"/>
      <c r="B27" s="2"/>
      <c r="E27" s="4"/>
      <c r="F27" s="4"/>
      <c r="G27" s="134"/>
      <c r="H27" s="105"/>
      <c r="I27" s="105"/>
      <c r="J27" s="105"/>
    </row>
    <row r="28" spans="1:10" ht="15.75">
      <c r="A28" s="1"/>
      <c r="B28" s="2"/>
      <c r="E28" s="4"/>
      <c r="F28" s="4"/>
      <c r="G28" s="134"/>
      <c r="H28" s="105"/>
      <c r="I28" s="105"/>
      <c r="J28" s="105"/>
    </row>
    <row r="29" spans="1:10" ht="15.75">
      <c r="A29" s="1"/>
      <c r="B29" s="2"/>
      <c r="E29" s="4"/>
      <c r="F29" s="4"/>
      <c r="G29" s="134"/>
      <c r="H29" s="105"/>
      <c r="I29" s="105"/>
      <c r="J29" s="105"/>
    </row>
    <row r="30" spans="1:10" ht="15.75">
      <c r="A30" s="1"/>
      <c r="B30" s="2"/>
      <c r="E30" s="4"/>
      <c r="F30" s="4"/>
      <c r="G30" s="134"/>
      <c r="H30" s="105"/>
      <c r="I30" s="105"/>
      <c r="J30" s="105"/>
    </row>
    <row r="31" spans="1:10" ht="15.75">
      <c r="A31" s="1"/>
      <c r="B31" s="2"/>
      <c r="E31" s="4"/>
      <c r="F31" s="4"/>
      <c r="G31" s="134"/>
      <c r="H31" s="105"/>
      <c r="I31" s="105"/>
      <c r="J31" s="105"/>
    </row>
    <row r="32" spans="1:10" ht="15.75">
      <c r="A32" s="1"/>
      <c r="B32" s="2"/>
      <c r="E32" s="4"/>
      <c r="F32" s="4"/>
      <c r="G32" s="134"/>
      <c r="H32" s="105"/>
      <c r="I32" s="105"/>
      <c r="J32" s="105"/>
    </row>
    <row r="33" spans="1:10" ht="15.75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7.25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>
      <c r="A39" s="115"/>
      <c r="B39" s="115"/>
      <c r="C39" s="145" t="s">
        <v>842</v>
      </c>
      <c r="D39" s="105"/>
      <c r="E39" s="254" t="s">
        <v>843</v>
      </c>
      <c r="F39" s="254"/>
      <c r="G39" s="254"/>
      <c r="H39" s="105"/>
      <c r="I39" s="105"/>
      <c r="J39" s="105"/>
    </row>
    <row r="40" spans="1:10" ht="15.75">
      <c r="A40" s="105"/>
      <c r="B40" s="105"/>
      <c r="C40" s="117" t="s">
        <v>844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639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4803149606299213" right="0" top="0" bottom="0.74803149606299213" header="0.31496062992125984" footer="0.31496062992125984"/>
  <pageSetup scale="5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E899-159F-4CB2-9172-FF899AF639BC}">
  <dimension ref="A1"/>
  <sheetViews>
    <sheetView topLeftCell="A7" workbookViewId="0">
      <selection activeCell="I27" sqref="I27:J32"/>
    </sheetView>
  </sheetViews>
  <sheetFormatPr defaultColWidth="11.42578125" defaultRowHeight="1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1:J75"/>
  <sheetViews>
    <sheetView topLeftCell="A4" zoomScale="85" zoomScaleNormal="85" workbookViewId="0">
      <selection activeCell="E31" sqref="E31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890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7501165.5099999998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30" t="s">
        <v>618</v>
      </c>
      <c r="E23" s="130" t="s">
        <v>619</v>
      </c>
      <c r="F23" s="130" t="s">
        <v>620</v>
      </c>
      <c r="G23" s="131" t="s">
        <v>621</v>
      </c>
      <c r="H23" s="105"/>
      <c r="I23" s="105"/>
      <c r="J23" s="105"/>
    </row>
    <row r="24" spans="1:10" ht="15.75">
      <c r="A24" s="13">
        <v>43973</v>
      </c>
      <c r="B24" s="2">
        <v>2281</v>
      </c>
      <c r="C24" t="s">
        <v>758</v>
      </c>
      <c r="D24" t="s">
        <v>755</v>
      </c>
      <c r="E24" s="4"/>
      <c r="F24" s="4">
        <v>2501.4</v>
      </c>
      <c r="G24" s="146">
        <f>G21+E24-F24</f>
        <v>7498664.1099999994</v>
      </c>
      <c r="H24" s="105"/>
      <c r="I24" s="105"/>
      <c r="J24" s="105"/>
    </row>
    <row r="25" spans="1:10" ht="15.75">
      <c r="A25" s="13">
        <v>43973</v>
      </c>
      <c r="B25" s="2">
        <v>2282</v>
      </c>
      <c r="C25" t="s">
        <v>891</v>
      </c>
      <c r="D25" t="s">
        <v>755</v>
      </c>
      <c r="E25" s="4"/>
      <c r="F25" s="4">
        <v>5230.2</v>
      </c>
      <c r="G25" s="146">
        <f>G24+E25-F25</f>
        <v>7493433.9099999992</v>
      </c>
      <c r="H25" s="105"/>
      <c r="I25" s="105"/>
      <c r="J25" s="105"/>
    </row>
    <row r="26" spans="1:10" ht="15.75">
      <c r="A26" s="13">
        <v>43977</v>
      </c>
      <c r="B26" s="2" t="s">
        <v>401</v>
      </c>
      <c r="C26" t="s">
        <v>747</v>
      </c>
      <c r="D26" t="s">
        <v>892</v>
      </c>
      <c r="E26" s="4"/>
      <c r="F26" s="4">
        <v>755875</v>
      </c>
      <c r="G26" s="146">
        <f>G25+E26-F26</f>
        <v>6737558.9099999992</v>
      </c>
      <c r="H26" s="105"/>
      <c r="I26" s="105"/>
      <c r="J26" s="105"/>
    </row>
    <row r="27" spans="1:10" ht="15.75">
      <c r="A27" s="13">
        <v>43980</v>
      </c>
      <c r="B27" s="2" t="s">
        <v>401</v>
      </c>
      <c r="C27" t="s">
        <v>146</v>
      </c>
      <c r="D27" t="s">
        <v>656</v>
      </c>
      <c r="E27" s="4"/>
      <c r="F27" s="4">
        <v>1577.43</v>
      </c>
      <c r="G27" s="146">
        <f t="shared" ref="G27:G28" si="0">G26+E27-F27</f>
        <v>6735981.4799999995</v>
      </c>
      <c r="H27" s="105"/>
      <c r="I27" s="105"/>
      <c r="J27" s="105"/>
    </row>
    <row r="28" spans="1:10" ht="16.5" thickBot="1">
      <c r="A28" s="29">
        <v>43980</v>
      </c>
      <c r="B28" s="30" t="s">
        <v>401</v>
      </c>
      <c r="C28" s="17" t="s">
        <v>146</v>
      </c>
      <c r="D28" s="17" t="s">
        <v>893</v>
      </c>
      <c r="E28" s="10"/>
      <c r="F28" s="10">
        <v>1695.93</v>
      </c>
      <c r="G28" s="147">
        <f t="shared" si="0"/>
        <v>6734285.5499999998</v>
      </c>
      <c r="H28" s="105"/>
      <c r="I28" s="105"/>
      <c r="J28" s="105"/>
    </row>
    <row r="29" spans="1:10" ht="15.75">
      <c r="A29" s="1"/>
      <c r="B29" s="2"/>
      <c r="E29" s="4"/>
      <c r="F29" s="4"/>
      <c r="G29" s="134"/>
      <c r="H29" s="105"/>
      <c r="I29" s="105"/>
      <c r="J29" s="105"/>
    </row>
    <row r="30" spans="1:10" ht="15.75">
      <c r="A30" s="1"/>
      <c r="B30" s="2"/>
      <c r="E30" s="4"/>
      <c r="F30" s="4"/>
      <c r="G30" s="134"/>
      <c r="H30" s="105"/>
      <c r="I30" s="105"/>
      <c r="J30" s="105"/>
    </row>
    <row r="31" spans="1:10" ht="15.75">
      <c r="A31" s="1"/>
      <c r="B31" s="2"/>
      <c r="E31" s="4"/>
      <c r="F31" s="4"/>
      <c r="G31" s="134"/>
      <c r="H31" s="105"/>
      <c r="I31" s="105"/>
      <c r="J31" s="105"/>
    </row>
    <row r="32" spans="1:10" ht="15.75">
      <c r="A32" s="1"/>
      <c r="B32" s="2"/>
      <c r="E32" s="4"/>
      <c r="F32" s="4"/>
      <c r="G32" s="134"/>
      <c r="H32" s="105"/>
      <c r="I32" s="105"/>
      <c r="J32" s="105"/>
    </row>
    <row r="33" spans="1:10" ht="15.75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7.25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>
      <c r="A39" s="115"/>
      <c r="B39" s="115"/>
      <c r="C39" s="145" t="s">
        <v>842</v>
      </c>
      <c r="D39" s="105"/>
      <c r="E39" s="254" t="s">
        <v>843</v>
      </c>
      <c r="F39" s="254"/>
      <c r="G39" s="254"/>
      <c r="H39" s="105"/>
      <c r="I39" s="105"/>
      <c r="J39" s="105"/>
    </row>
    <row r="40" spans="1:10" ht="15.75">
      <c r="A40" s="105"/>
      <c r="B40" s="105"/>
      <c r="C40" s="117" t="s">
        <v>844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639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1:J75"/>
  <sheetViews>
    <sheetView topLeftCell="A10" zoomScale="85" zoomScaleNormal="85" workbookViewId="0">
      <selection activeCell="G14" sqref="G14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894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6734285.5499999998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30" t="s">
        <v>618</v>
      </c>
      <c r="E23" s="130" t="s">
        <v>619</v>
      </c>
      <c r="F23" s="130" t="s">
        <v>620</v>
      </c>
      <c r="G23" s="131" t="s">
        <v>621</v>
      </c>
      <c r="H23" s="105"/>
      <c r="I23" s="105"/>
      <c r="J23" s="105"/>
    </row>
    <row r="24" spans="1:10" ht="15.75">
      <c r="A24" s="13">
        <v>43983</v>
      </c>
      <c r="B24" s="2">
        <v>2283</v>
      </c>
      <c r="C24" t="s">
        <v>50</v>
      </c>
      <c r="D24" t="s">
        <v>563</v>
      </c>
      <c r="E24" s="4"/>
      <c r="F24" s="4">
        <v>45222.07</v>
      </c>
      <c r="G24" s="135">
        <f>G21+E24-F24</f>
        <v>6689063.4799999995</v>
      </c>
      <c r="H24" s="105"/>
      <c r="I24" s="105"/>
      <c r="J24" s="105"/>
    </row>
    <row r="25" spans="1:10" ht="15.75">
      <c r="A25" s="13">
        <v>43991</v>
      </c>
      <c r="B25" s="2">
        <v>2284</v>
      </c>
      <c r="C25" t="s">
        <v>695</v>
      </c>
      <c r="D25" t="s">
        <v>895</v>
      </c>
      <c r="E25" s="4"/>
      <c r="F25" s="4">
        <v>7006</v>
      </c>
      <c r="G25" s="135">
        <f t="shared" ref="G25:G33" si="0">G24+E25-F25</f>
        <v>6682057.4799999995</v>
      </c>
      <c r="H25" s="105"/>
      <c r="I25" s="105"/>
      <c r="J25" s="105"/>
    </row>
    <row r="26" spans="1:10" ht="15.75">
      <c r="A26" s="13">
        <v>43991</v>
      </c>
      <c r="B26" s="2">
        <v>2285</v>
      </c>
      <c r="C26" t="s">
        <v>695</v>
      </c>
      <c r="D26" t="s">
        <v>895</v>
      </c>
      <c r="E26" s="4"/>
      <c r="F26" s="4">
        <v>5740.4</v>
      </c>
      <c r="G26" s="135">
        <f t="shared" si="0"/>
        <v>6676317.0799999991</v>
      </c>
      <c r="H26" s="105"/>
      <c r="I26" s="105"/>
      <c r="J26" s="105"/>
    </row>
    <row r="27" spans="1:10" ht="15.75">
      <c r="A27" s="13">
        <v>43991</v>
      </c>
      <c r="B27" s="2">
        <v>2286</v>
      </c>
      <c r="C27" t="s">
        <v>202</v>
      </c>
      <c r="D27" t="s">
        <v>896</v>
      </c>
      <c r="E27" s="4"/>
      <c r="F27" s="4">
        <v>1140000</v>
      </c>
      <c r="G27" s="135">
        <f t="shared" si="0"/>
        <v>5536317.0799999991</v>
      </c>
      <c r="H27" s="105"/>
      <c r="I27" s="105"/>
      <c r="J27" s="105"/>
    </row>
    <row r="28" spans="1:10" ht="15.75">
      <c r="A28" s="13">
        <v>43992</v>
      </c>
      <c r="B28" s="2">
        <v>2287</v>
      </c>
      <c r="C28" t="s">
        <v>648</v>
      </c>
      <c r="D28" t="s">
        <v>897</v>
      </c>
      <c r="E28" s="4"/>
      <c r="F28" s="4">
        <v>9153</v>
      </c>
      <c r="G28" s="135">
        <f t="shared" si="0"/>
        <v>5527164.0799999991</v>
      </c>
      <c r="H28" s="105"/>
      <c r="I28" s="105"/>
      <c r="J28" s="105"/>
    </row>
    <row r="29" spans="1:10" ht="15.75">
      <c r="A29" s="13">
        <v>43992</v>
      </c>
      <c r="B29" s="2">
        <v>2288</v>
      </c>
      <c r="C29" t="s">
        <v>898</v>
      </c>
      <c r="D29" t="s">
        <v>899</v>
      </c>
      <c r="E29" s="4"/>
      <c r="F29" s="4">
        <v>42375</v>
      </c>
      <c r="G29" s="135">
        <f t="shared" si="0"/>
        <v>5484789.0799999991</v>
      </c>
      <c r="H29" s="105"/>
      <c r="I29" s="105"/>
      <c r="J29" s="105"/>
    </row>
    <row r="30" spans="1:10" ht="15.75">
      <c r="A30" s="13">
        <v>44006</v>
      </c>
      <c r="B30" s="2">
        <v>2289</v>
      </c>
      <c r="C30" t="s">
        <v>253</v>
      </c>
      <c r="D30" t="s">
        <v>900</v>
      </c>
      <c r="E30" s="4"/>
      <c r="F30" s="4">
        <v>10999.8</v>
      </c>
      <c r="G30" s="135">
        <f t="shared" si="0"/>
        <v>5473789.2799999993</v>
      </c>
      <c r="H30" s="105"/>
      <c r="I30" s="105"/>
      <c r="J30" s="105"/>
    </row>
    <row r="31" spans="1:10" ht="15.75">
      <c r="A31" s="13">
        <v>44006</v>
      </c>
      <c r="B31" s="2">
        <v>2290</v>
      </c>
      <c r="C31" t="s">
        <v>901</v>
      </c>
      <c r="D31" t="s">
        <v>902</v>
      </c>
      <c r="E31" s="4"/>
      <c r="F31" s="4">
        <v>124731.82</v>
      </c>
      <c r="G31" s="135">
        <f t="shared" si="0"/>
        <v>5349057.459999999</v>
      </c>
      <c r="H31" s="105"/>
      <c r="I31" s="105"/>
      <c r="J31" s="105"/>
    </row>
    <row r="32" spans="1:10" ht="15.75">
      <c r="A32" s="13">
        <v>44012</v>
      </c>
      <c r="B32" s="2" t="s">
        <v>401</v>
      </c>
      <c r="C32" t="s">
        <v>146</v>
      </c>
      <c r="D32" t="s">
        <v>903</v>
      </c>
      <c r="E32" s="4"/>
      <c r="F32" s="4">
        <v>2077.98</v>
      </c>
      <c r="G32" s="135">
        <f t="shared" si="0"/>
        <v>5346979.4799999986</v>
      </c>
      <c r="H32" s="105"/>
      <c r="I32" s="105"/>
      <c r="J32" s="105"/>
    </row>
    <row r="33" spans="1:10" ht="16.5" thickBot="1">
      <c r="A33" s="29">
        <v>44012</v>
      </c>
      <c r="B33" s="30" t="s">
        <v>401</v>
      </c>
      <c r="C33" s="17" t="s">
        <v>146</v>
      </c>
      <c r="D33" s="17" t="s">
        <v>656</v>
      </c>
      <c r="E33" s="10"/>
      <c r="F33" s="10">
        <v>24549.18</v>
      </c>
      <c r="G33" s="136">
        <f t="shared" si="0"/>
        <v>5322430.2999999989</v>
      </c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7.25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>
      <c r="A39" s="115"/>
      <c r="B39" s="115"/>
      <c r="C39" s="145" t="s">
        <v>842</v>
      </c>
      <c r="D39" s="105"/>
      <c r="E39" s="254" t="s">
        <v>843</v>
      </c>
      <c r="F39" s="254"/>
      <c r="G39" s="254"/>
      <c r="H39" s="105"/>
      <c r="I39" s="105"/>
      <c r="J39" s="105"/>
    </row>
    <row r="40" spans="1:10" ht="15.75">
      <c r="A40" s="105"/>
      <c r="B40" s="105"/>
      <c r="C40" s="117" t="s">
        <v>844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639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1:J75"/>
  <sheetViews>
    <sheetView topLeftCell="A7" zoomScale="85" zoomScaleNormal="85" workbookViewId="0">
      <selection activeCell="E35" sqref="E35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904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5322430.3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30" t="s">
        <v>618</v>
      </c>
      <c r="E23" s="130" t="s">
        <v>619</v>
      </c>
      <c r="F23" s="130" t="s">
        <v>620</v>
      </c>
      <c r="G23" s="131" t="s">
        <v>621</v>
      </c>
      <c r="H23" s="105"/>
      <c r="I23" s="105"/>
      <c r="J23" s="105"/>
    </row>
    <row r="24" spans="1:10" ht="15.75">
      <c r="A24" s="13">
        <v>44015</v>
      </c>
      <c r="B24" s="2">
        <v>2291</v>
      </c>
      <c r="C24" t="s">
        <v>901</v>
      </c>
      <c r="D24" t="s">
        <v>905</v>
      </c>
      <c r="E24" s="4"/>
      <c r="F24" s="4">
        <v>23633.4</v>
      </c>
      <c r="G24" s="135">
        <f>G21+E24-F24</f>
        <v>5298796.8999999994</v>
      </c>
      <c r="H24" s="105"/>
      <c r="I24" s="105"/>
      <c r="J24" s="105"/>
    </row>
    <row r="25" spans="1:10" ht="15.75">
      <c r="A25" s="13">
        <v>44026</v>
      </c>
      <c r="B25" s="2">
        <v>2292</v>
      </c>
      <c r="C25" t="s">
        <v>636</v>
      </c>
      <c r="D25" t="s">
        <v>906</v>
      </c>
      <c r="E25" s="4"/>
      <c r="F25" s="4">
        <v>69408.83</v>
      </c>
      <c r="G25" s="135">
        <f t="shared" ref="G25:G31" si="0">G24+E25-F25</f>
        <v>5229388.0699999994</v>
      </c>
      <c r="H25" s="105"/>
      <c r="I25" s="105"/>
      <c r="J25" s="105"/>
    </row>
    <row r="26" spans="1:10" ht="15.75">
      <c r="A26" s="13">
        <v>44026</v>
      </c>
      <c r="B26" s="2">
        <v>2293</v>
      </c>
      <c r="C26" t="s">
        <v>50</v>
      </c>
      <c r="D26" t="s">
        <v>685</v>
      </c>
      <c r="E26" s="4"/>
      <c r="F26" s="4">
        <v>43003.94</v>
      </c>
      <c r="G26" s="135">
        <f t="shared" si="0"/>
        <v>5186384.129999999</v>
      </c>
      <c r="H26" s="105"/>
      <c r="I26" s="105"/>
      <c r="J26" s="105"/>
    </row>
    <row r="27" spans="1:10" ht="15.75">
      <c r="A27" s="13">
        <v>44033</v>
      </c>
      <c r="B27" s="2">
        <v>2294</v>
      </c>
      <c r="C27" t="s">
        <v>703</v>
      </c>
      <c r="D27" t="s">
        <v>752</v>
      </c>
      <c r="E27" s="4"/>
      <c r="F27" s="4">
        <v>9707.14</v>
      </c>
      <c r="G27" s="135">
        <f t="shared" si="0"/>
        <v>5176676.9899999993</v>
      </c>
      <c r="H27" s="105"/>
      <c r="I27" s="105"/>
      <c r="J27" s="105"/>
    </row>
    <row r="28" spans="1:10" ht="15.75">
      <c r="A28" s="13">
        <v>44036</v>
      </c>
      <c r="B28" s="2">
        <v>2295</v>
      </c>
      <c r="C28" t="s">
        <v>50</v>
      </c>
      <c r="D28" t="s">
        <v>907</v>
      </c>
      <c r="E28" s="4"/>
      <c r="F28" s="4">
        <v>7906</v>
      </c>
      <c r="G28" s="135">
        <f t="shared" si="0"/>
        <v>5168770.9899999993</v>
      </c>
      <c r="H28" s="105"/>
      <c r="I28" s="105"/>
      <c r="J28" s="105"/>
    </row>
    <row r="29" spans="1:10" ht="15.75">
      <c r="A29" s="13">
        <v>44039</v>
      </c>
      <c r="B29" s="2">
        <v>2296</v>
      </c>
      <c r="C29" t="s">
        <v>908</v>
      </c>
      <c r="D29" t="s">
        <v>909</v>
      </c>
      <c r="E29" s="4"/>
      <c r="F29" s="4">
        <v>133000</v>
      </c>
      <c r="G29" s="135">
        <f t="shared" si="0"/>
        <v>5035770.9899999993</v>
      </c>
      <c r="H29" s="105"/>
      <c r="I29" s="105"/>
      <c r="J29" s="105"/>
    </row>
    <row r="30" spans="1:10" ht="15.75">
      <c r="A30" s="13">
        <v>44043</v>
      </c>
      <c r="B30" s="2" t="s">
        <v>401</v>
      </c>
      <c r="C30" t="s">
        <v>146</v>
      </c>
      <c r="D30" t="s">
        <v>910</v>
      </c>
      <c r="E30" s="4"/>
      <c r="F30" s="4">
        <v>601.34</v>
      </c>
      <c r="G30" s="135">
        <f t="shared" si="0"/>
        <v>5035169.6499999994</v>
      </c>
      <c r="H30" s="105"/>
      <c r="I30" s="105"/>
      <c r="J30" s="105"/>
    </row>
    <row r="31" spans="1:10" ht="16.5" thickBot="1">
      <c r="A31" s="29">
        <v>44043</v>
      </c>
      <c r="B31" s="30" t="s">
        <v>401</v>
      </c>
      <c r="C31" s="17" t="s">
        <v>146</v>
      </c>
      <c r="D31" s="17" t="s">
        <v>656</v>
      </c>
      <c r="E31" s="10"/>
      <c r="F31" s="10">
        <v>64929.65</v>
      </c>
      <c r="G31" s="136">
        <f t="shared" si="0"/>
        <v>4970239.9999999991</v>
      </c>
      <c r="H31" s="105"/>
      <c r="I31" s="105"/>
      <c r="J31" s="105"/>
    </row>
    <row r="32" spans="1:10" ht="15.75">
      <c r="A32" s="1"/>
      <c r="B32" s="2"/>
      <c r="E32" s="4"/>
      <c r="F32" s="4"/>
      <c r="G32" s="134"/>
      <c r="H32" s="105"/>
      <c r="I32" s="105"/>
      <c r="J32" s="105"/>
    </row>
    <row r="33" spans="1:10" ht="15.75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7.25">
      <c r="A38" s="250"/>
      <c r="B38" s="250"/>
      <c r="C38" s="250"/>
      <c r="D38" s="250"/>
      <c r="E38" s="250"/>
      <c r="F38" s="250"/>
      <c r="G38" s="250"/>
      <c r="H38" s="105"/>
      <c r="I38" s="105"/>
      <c r="J38" s="105"/>
    </row>
    <row r="39" spans="1:10" ht="17.25">
      <c r="A39" s="115"/>
      <c r="B39" s="115"/>
      <c r="C39" s="145" t="s">
        <v>842</v>
      </c>
      <c r="D39" s="105"/>
      <c r="E39" s="254" t="s">
        <v>843</v>
      </c>
      <c r="F39" s="254"/>
      <c r="G39" s="254"/>
      <c r="H39" s="105"/>
      <c r="I39" s="105"/>
      <c r="J39" s="105"/>
    </row>
    <row r="40" spans="1:10" ht="15.75">
      <c r="A40" s="105"/>
      <c r="B40" s="105"/>
      <c r="C40" s="117" t="s">
        <v>844</v>
      </c>
      <c r="D40" s="118"/>
      <c r="E40" s="249" t="s">
        <v>845</v>
      </c>
      <c r="F40" s="249"/>
      <c r="G40" s="249"/>
      <c r="H40" s="118"/>
      <c r="I40" s="118"/>
      <c r="J40" s="118"/>
    </row>
    <row r="41" spans="1:10" ht="17.25">
      <c r="A41" s="119"/>
      <c r="B41" s="107"/>
      <c r="C41" s="105"/>
      <c r="D41" s="250"/>
      <c r="E41" s="250"/>
      <c r="F41" s="250"/>
      <c r="G41" s="250"/>
      <c r="H41" s="250"/>
      <c r="I41" s="250"/>
      <c r="J41" s="250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639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235"/>
      <c r="E48" s="235"/>
      <c r="F48" s="235"/>
      <c r="G48" s="235"/>
      <c r="H48" s="235"/>
      <c r="I48" s="235"/>
      <c r="J48" s="235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1:J74"/>
  <sheetViews>
    <sheetView topLeftCell="A7" zoomScale="85" zoomScaleNormal="85" workbookViewId="0">
      <selection activeCell="D50" sqref="D50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911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4970240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30" t="s">
        <v>618</v>
      </c>
      <c r="E23" s="130" t="s">
        <v>619</v>
      </c>
      <c r="F23" s="130" t="s">
        <v>620</v>
      </c>
      <c r="G23" s="131" t="s">
        <v>621</v>
      </c>
      <c r="H23" s="105"/>
      <c r="I23" s="105"/>
      <c r="J23" s="105"/>
    </row>
    <row r="24" spans="1:10" ht="15.75">
      <c r="A24" s="13">
        <v>44055</v>
      </c>
      <c r="B24" s="2">
        <v>2297</v>
      </c>
      <c r="C24" t="s">
        <v>50</v>
      </c>
      <c r="D24" t="s">
        <v>912</v>
      </c>
      <c r="E24" s="4"/>
      <c r="F24" s="4">
        <v>48750</v>
      </c>
      <c r="G24" s="135">
        <f>G21+E24-F24</f>
        <v>4921490</v>
      </c>
      <c r="H24" s="105"/>
      <c r="I24" s="105"/>
      <c r="J24" s="105"/>
    </row>
    <row r="25" spans="1:10" ht="15.75">
      <c r="A25" s="13">
        <v>44055</v>
      </c>
      <c r="B25" s="2">
        <v>2298</v>
      </c>
      <c r="C25" t="s">
        <v>913</v>
      </c>
      <c r="D25" t="s">
        <v>914</v>
      </c>
      <c r="E25" s="4"/>
      <c r="F25" s="4">
        <v>56490</v>
      </c>
      <c r="G25" s="135">
        <f>G24+E25-F25</f>
        <v>4865000</v>
      </c>
      <c r="H25" s="105"/>
      <c r="I25" s="105"/>
      <c r="J25" s="105"/>
    </row>
    <row r="26" spans="1:10" ht="15.75">
      <c r="A26" s="13">
        <v>44055</v>
      </c>
      <c r="B26" s="2">
        <v>2299</v>
      </c>
      <c r="C26" t="s">
        <v>915</v>
      </c>
      <c r="D26" t="s">
        <v>916</v>
      </c>
      <c r="E26" s="4"/>
      <c r="F26" s="4">
        <v>33356</v>
      </c>
      <c r="G26" s="135">
        <f t="shared" ref="G26:G30" si="0">G25+E26-F26</f>
        <v>4831644</v>
      </c>
      <c r="H26" s="105"/>
      <c r="I26" s="105"/>
      <c r="J26" s="105"/>
    </row>
    <row r="27" spans="1:10" ht="15.75">
      <c r="A27" s="13">
        <v>44055</v>
      </c>
      <c r="B27" s="100" t="s">
        <v>679</v>
      </c>
      <c r="C27" t="s">
        <v>661</v>
      </c>
      <c r="D27" t="s">
        <v>917</v>
      </c>
      <c r="E27" s="4">
        <v>25000</v>
      </c>
      <c r="F27" s="4"/>
      <c r="G27" s="135">
        <f t="shared" si="0"/>
        <v>4856644</v>
      </c>
      <c r="H27" s="105"/>
      <c r="I27" s="105"/>
      <c r="J27" s="105"/>
    </row>
    <row r="28" spans="1:10" ht="15.75">
      <c r="A28" s="13">
        <v>44055</v>
      </c>
      <c r="B28" s="2" t="s">
        <v>401</v>
      </c>
      <c r="C28" t="s">
        <v>146</v>
      </c>
      <c r="D28" t="s">
        <v>656</v>
      </c>
      <c r="E28" s="4"/>
      <c r="F28" s="4">
        <v>33964.33</v>
      </c>
      <c r="G28" s="135">
        <f t="shared" si="0"/>
        <v>4822679.67</v>
      </c>
      <c r="H28" s="105"/>
      <c r="I28" s="105"/>
      <c r="J28" s="105"/>
    </row>
    <row r="29" spans="1:10" ht="15.75">
      <c r="A29" s="13">
        <v>44064</v>
      </c>
      <c r="B29" s="2" t="s">
        <v>401</v>
      </c>
      <c r="C29" t="s">
        <v>747</v>
      </c>
      <c r="D29" t="s">
        <v>892</v>
      </c>
      <c r="E29" s="4"/>
      <c r="F29" s="4">
        <v>411924</v>
      </c>
      <c r="G29" s="135">
        <f t="shared" si="0"/>
        <v>4410755.67</v>
      </c>
      <c r="H29" s="105"/>
      <c r="I29" s="105"/>
      <c r="J29" s="105"/>
    </row>
    <row r="30" spans="1:10" ht="16.5" thickBot="1">
      <c r="A30" s="29">
        <v>44074</v>
      </c>
      <c r="B30" s="30" t="s">
        <v>401</v>
      </c>
      <c r="C30" s="17" t="s">
        <v>146</v>
      </c>
      <c r="D30" s="17" t="s">
        <v>918</v>
      </c>
      <c r="E30" s="10"/>
      <c r="F30" s="10">
        <v>1321.6</v>
      </c>
      <c r="G30" s="148">
        <f t="shared" si="0"/>
        <v>4409434.07</v>
      </c>
      <c r="H30" s="105"/>
      <c r="I30" s="105"/>
      <c r="J30" s="105"/>
    </row>
    <row r="31" spans="1:10" ht="15.75">
      <c r="A31" s="1"/>
      <c r="B31" s="2"/>
      <c r="E31" s="4"/>
      <c r="F31" s="4"/>
      <c r="G31" s="134"/>
      <c r="H31" s="105"/>
      <c r="I31" s="105"/>
      <c r="J31" s="105"/>
    </row>
    <row r="32" spans="1:10" ht="15.75">
      <c r="A32" s="1"/>
      <c r="B32" s="2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7.25">
      <c r="A37" s="250"/>
      <c r="B37" s="250"/>
      <c r="C37" s="250"/>
      <c r="D37" s="250"/>
      <c r="E37" s="250"/>
      <c r="F37" s="250"/>
      <c r="G37" s="250"/>
      <c r="H37" s="105"/>
      <c r="I37" s="105"/>
      <c r="J37" s="105"/>
    </row>
    <row r="38" spans="1:10" ht="17.25">
      <c r="A38" s="115"/>
      <c r="B38" s="115"/>
      <c r="C38" s="145" t="s">
        <v>842</v>
      </c>
      <c r="D38" s="105"/>
      <c r="E38" s="254" t="s">
        <v>843</v>
      </c>
      <c r="F38" s="254"/>
      <c r="G38" s="254"/>
      <c r="H38" s="105"/>
      <c r="I38" s="105"/>
      <c r="J38" s="105"/>
    </row>
    <row r="39" spans="1:10" ht="15.75">
      <c r="A39" s="105"/>
      <c r="B39" s="105"/>
      <c r="C39" s="117" t="s">
        <v>844</v>
      </c>
      <c r="D39" s="118"/>
      <c r="E39" s="249" t="s">
        <v>845</v>
      </c>
      <c r="F39" s="249"/>
      <c r="G39" s="249"/>
      <c r="H39" s="118"/>
      <c r="I39" s="118"/>
      <c r="J39" s="118"/>
    </row>
    <row r="40" spans="1:10" ht="17.25">
      <c r="A40" s="119"/>
      <c r="B40" s="107"/>
      <c r="C40" s="105"/>
      <c r="D40" s="250"/>
      <c r="E40" s="250"/>
      <c r="F40" s="250"/>
      <c r="G40" s="250"/>
      <c r="H40" s="250"/>
      <c r="I40" s="250"/>
      <c r="J40" s="250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45" t="s">
        <v>919</v>
      </c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20" t="s">
        <v>920</v>
      </c>
      <c r="E46" s="121"/>
      <c r="F46" s="121"/>
      <c r="G46" s="121"/>
      <c r="H46" s="121"/>
      <c r="I46" s="121"/>
      <c r="J46" s="121"/>
    </row>
    <row r="47" spans="1:10" ht="16.5">
      <c r="A47" s="1"/>
      <c r="B47" s="2"/>
      <c r="D47" s="235"/>
      <c r="E47" s="235"/>
      <c r="F47" s="235"/>
      <c r="G47" s="235"/>
      <c r="H47" s="235"/>
      <c r="I47" s="235"/>
      <c r="J47" s="235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6">
      <c r="A49" s="1"/>
      <c r="B49" s="2"/>
      <c r="E49" s="4"/>
      <c r="F49" s="4"/>
    </row>
    <row r="50" spans="1:6">
      <c r="A50" s="1"/>
      <c r="B50" s="2"/>
      <c r="D50" s="27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74" spans="4:4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1:J74"/>
  <sheetViews>
    <sheetView topLeftCell="A7" zoomScale="85" zoomScaleNormal="85" workbookViewId="0">
      <selection activeCell="D33" sqref="D33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921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4409434.07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54">
        <v>44077</v>
      </c>
      <c r="B24" s="138" t="s">
        <v>679</v>
      </c>
      <c r="C24" s="79" t="s">
        <v>661</v>
      </c>
      <c r="D24" s="79" t="s">
        <v>922</v>
      </c>
      <c r="E24" s="80">
        <v>7906</v>
      </c>
      <c r="F24" s="80"/>
      <c r="G24" s="152">
        <f>G21+E24-F24</f>
        <v>4417340.07</v>
      </c>
      <c r="H24" s="105"/>
      <c r="I24" s="105"/>
      <c r="J24" s="105"/>
    </row>
    <row r="25" spans="1:10" ht="15.75">
      <c r="A25" s="154">
        <v>44078</v>
      </c>
      <c r="B25" s="78" t="s">
        <v>401</v>
      </c>
      <c r="C25" s="79" t="s">
        <v>146</v>
      </c>
      <c r="D25" s="79" t="s">
        <v>656</v>
      </c>
      <c r="E25" s="80"/>
      <c r="F25" s="80">
        <v>160745.45000000001</v>
      </c>
      <c r="G25" s="152">
        <f>G24+E25-F25</f>
        <v>4256594.62</v>
      </c>
      <c r="H25" s="105"/>
      <c r="I25" s="105"/>
      <c r="J25" s="105"/>
    </row>
    <row r="26" spans="1:10" ht="15.75">
      <c r="A26" s="154">
        <v>44104</v>
      </c>
      <c r="B26" s="78" t="s">
        <v>401</v>
      </c>
      <c r="C26" s="79" t="s">
        <v>146</v>
      </c>
      <c r="D26" s="79" t="s">
        <v>923</v>
      </c>
      <c r="E26" s="80"/>
      <c r="F26" s="80">
        <v>175</v>
      </c>
      <c r="G26" s="152">
        <f t="shared" ref="G26" si="0">G25+E26-F26</f>
        <v>4256419.62</v>
      </c>
      <c r="H26" s="105"/>
      <c r="I26" s="105"/>
      <c r="J26" s="105"/>
    </row>
    <row r="27" spans="1:10" ht="15.75">
      <c r="A27" s="1"/>
      <c r="B27" s="100"/>
      <c r="E27" s="4"/>
      <c r="F27" s="4"/>
      <c r="G27" s="134"/>
      <c r="H27" s="105"/>
      <c r="I27" s="105"/>
      <c r="J27" s="105"/>
    </row>
    <row r="28" spans="1:10" ht="15.75">
      <c r="A28" s="1"/>
      <c r="B28" s="2"/>
      <c r="E28" s="4"/>
      <c r="F28" s="4"/>
      <c r="G28" s="134"/>
      <c r="H28" s="105"/>
      <c r="I28" s="105"/>
      <c r="J28" s="105"/>
    </row>
    <row r="29" spans="1:10" ht="15.75">
      <c r="A29" s="1"/>
      <c r="B29" s="2"/>
      <c r="E29" s="4"/>
      <c r="F29" s="4"/>
      <c r="G29" s="134"/>
      <c r="H29" s="105"/>
      <c r="I29" s="105"/>
      <c r="J29" s="105"/>
    </row>
    <row r="30" spans="1:10" ht="15.75">
      <c r="A30" s="1"/>
      <c r="B30" s="2"/>
      <c r="E30" s="4"/>
      <c r="F30" s="4"/>
      <c r="G30" s="149"/>
      <c r="H30" s="105"/>
      <c r="I30" s="105"/>
      <c r="J30" s="105"/>
    </row>
    <row r="31" spans="1:10" ht="15.75">
      <c r="A31" s="1"/>
      <c r="B31" s="2"/>
      <c r="E31" s="4"/>
      <c r="F31" s="4"/>
      <c r="G31" s="134"/>
      <c r="H31" s="105"/>
      <c r="I31" s="105"/>
      <c r="J31" s="105"/>
    </row>
    <row r="32" spans="1:10" ht="15.75">
      <c r="A32" s="1"/>
      <c r="B32" s="2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7.25">
      <c r="A37" s="250"/>
      <c r="B37" s="250"/>
      <c r="C37" s="250"/>
      <c r="D37" s="250"/>
      <c r="E37" s="250"/>
      <c r="F37" s="250"/>
      <c r="G37" s="250"/>
      <c r="H37" s="105"/>
      <c r="I37" s="105"/>
      <c r="J37" s="105"/>
    </row>
    <row r="38" spans="1:10" ht="17.25">
      <c r="A38" s="115"/>
      <c r="B38" s="115"/>
      <c r="C38" s="145" t="s">
        <v>842</v>
      </c>
      <c r="D38" s="105"/>
      <c r="E38" s="254" t="s">
        <v>924</v>
      </c>
      <c r="F38" s="254"/>
      <c r="G38" s="254"/>
      <c r="H38" s="105"/>
      <c r="I38" s="105"/>
      <c r="J38" s="105"/>
    </row>
    <row r="39" spans="1:10" ht="15.75">
      <c r="A39" s="105"/>
      <c r="B39" s="105"/>
      <c r="C39" s="117" t="s">
        <v>844</v>
      </c>
      <c r="D39" s="118"/>
      <c r="E39" s="249" t="s">
        <v>845</v>
      </c>
      <c r="F39" s="249"/>
      <c r="G39" s="249"/>
      <c r="H39" s="118"/>
      <c r="I39" s="118"/>
      <c r="J39" s="118"/>
    </row>
    <row r="40" spans="1:10" ht="17.25">
      <c r="A40" s="119"/>
      <c r="B40" s="107"/>
      <c r="C40" s="105"/>
      <c r="D40" s="250"/>
      <c r="E40" s="250"/>
      <c r="F40" s="250"/>
      <c r="G40" s="250"/>
      <c r="H40" s="250"/>
      <c r="I40" s="250"/>
      <c r="J40" s="250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45" t="s">
        <v>925</v>
      </c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20" t="s">
        <v>920</v>
      </c>
      <c r="E46" s="121"/>
      <c r="F46" s="121"/>
      <c r="G46" s="121"/>
      <c r="H46" s="121"/>
      <c r="I46" s="121"/>
      <c r="J46" s="121"/>
    </row>
    <row r="47" spans="1:10" ht="16.5">
      <c r="A47" s="1"/>
      <c r="B47" s="2"/>
      <c r="D47" s="235"/>
      <c r="E47" s="235"/>
      <c r="F47" s="235"/>
      <c r="G47" s="235"/>
      <c r="H47" s="235"/>
      <c r="I47" s="235"/>
      <c r="J47" s="235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6">
      <c r="A49" s="1"/>
      <c r="B49" s="2"/>
      <c r="E49" s="4"/>
      <c r="F49" s="4"/>
    </row>
    <row r="50" spans="1:6">
      <c r="A50" s="1"/>
      <c r="B50" s="2"/>
      <c r="D50" s="27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74" spans="4:4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8"/>
  <sheetViews>
    <sheetView topLeftCell="A4" workbookViewId="0">
      <selection activeCell="H20" sqref="H20"/>
    </sheetView>
  </sheetViews>
  <sheetFormatPr defaultColWidth="11.42578125" defaultRowHeight="1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76</v>
      </c>
      <c r="B5" s="222"/>
      <c r="C5" s="222"/>
      <c r="D5" s="222"/>
      <c r="E5" s="222"/>
      <c r="F5" s="222"/>
    </row>
    <row r="8" spans="1:7" ht="15.75">
      <c r="A8" s="8" t="s">
        <v>3</v>
      </c>
      <c r="B8" s="9" t="s">
        <v>4</v>
      </c>
      <c r="C8" s="8" t="s">
        <v>5</v>
      </c>
      <c r="D8" s="221" t="s">
        <v>6</v>
      </c>
      <c r="E8" s="221"/>
      <c r="F8" s="8" t="s">
        <v>7</v>
      </c>
    </row>
    <row r="9" spans="1:7">
      <c r="A9" s="1">
        <v>42923</v>
      </c>
      <c r="B9" s="2">
        <v>1618</v>
      </c>
      <c r="C9" s="3" t="s">
        <v>77</v>
      </c>
      <c r="D9" s="3" t="s">
        <v>78</v>
      </c>
      <c r="E9" s="4"/>
      <c r="F9" s="4">
        <v>50586.66</v>
      </c>
      <c r="G9" s="5"/>
    </row>
    <row r="10" spans="1:7">
      <c r="A10" s="1">
        <v>42929</v>
      </c>
      <c r="B10" s="2">
        <v>1619</v>
      </c>
      <c r="C10" s="3" t="s">
        <v>50</v>
      </c>
      <c r="D10" s="3" t="s">
        <v>79</v>
      </c>
      <c r="E10" s="4"/>
      <c r="F10" s="4">
        <v>39655.300000000003</v>
      </c>
      <c r="G10" s="5"/>
    </row>
    <row r="11" spans="1:7">
      <c r="A11" s="1">
        <v>42929</v>
      </c>
      <c r="B11" s="2">
        <v>1620</v>
      </c>
      <c r="C11" s="3" t="s">
        <v>8</v>
      </c>
      <c r="D11" s="3" t="s">
        <v>9</v>
      </c>
      <c r="E11" s="4"/>
      <c r="F11" s="4">
        <v>30380</v>
      </c>
      <c r="G11" s="5"/>
    </row>
    <row r="12" spans="1:7">
      <c r="A12" s="1">
        <v>42940</v>
      </c>
      <c r="B12" s="2">
        <v>1621</v>
      </c>
      <c r="C12" t="s">
        <v>15</v>
      </c>
      <c r="D12" t="s">
        <v>80</v>
      </c>
      <c r="E12" s="4"/>
      <c r="F12" s="4">
        <v>10000</v>
      </c>
      <c r="G12" s="5"/>
    </row>
    <row r="13" spans="1:7" ht="14.25" customHeight="1">
      <c r="A13" s="1">
        <v>42942</v>
      </c>
      <c r="B13" s="2">
        <v>1622</v>
      </c>
      <c r="C13" t="s">
        <v>50</v>
      </c>
      <c r="D13" t="s">
        <v>79</v>
      </c>
      <c r="E13" s="4"/>
      <c r="F13" s="4">
        <v>44783.11</v>
      </c>
      <c r="G13" s="5"/>
    </row>
    <row r="14" spans="1:7">
      <c r="A14" s="1">
        <v>42942</v>
      </c>
      <c r="B14" s="2">
        <v>1623</v>
      </c>
      <c r="C14" t="s">
        <v>81</v>
      </c>
      <c r="D14" t="s">
        <v>82</v>
      </c>
      <c r="E14" s="4"/>
      <c r="F14" s="4">
        <v>27967.5</v>
      </c>
      <c r="G14" s="5"/>
    </row>
    <row r="15" spans="1:7">
      <c r="A15" s="1">
        <v>42947</v>
      </c>
      <c r="B15" s="2">
        <v>1624</v>
      </c>
      <c r="C15" t="s">
        <v>17</v>
      </c>
      <c r="D15" t="s">
        <v>83</v>
      </c>
      <c r="E15" s="4"/>
      <c r="F15" s="4">
        <v>59962.5</v>
      </c>
      <c r="G15" s="5"/>
    </row>
    <row r="16" spans="1:7">
      <c r="A16" s="1">
        <v>42947</v>
      </c>
      <c r="B16" s="2">
        <v>1625</v>
      </c>
      <c r="C16" t="s">
        <v>84</v>
      </c>
      <c r="D16" t="s">
        <v>85</v>
      </c>
      <c r="E16" s="4"/>
      <c r="F16" s="4">
        <v>6886.4</v>
      </c>
      <c r="G16" s="5"/>
    </row>
    <row r="17" spans="1:7">
      <c r="A17" s="1">
        <v>42947</v>
      </c>
      <c r="B17" s="2">
        <v>1626</v>
      </c>
      <c r="C17" t="s">
        <v>86</v>
      </c>
      <c r="D17" t="s">
        <v>87</v>
      </c>
      <c r="E17" s="4"/>
      <c r="F17" s="4">
        <v>83396.38</v>
      </c>
      <c r="G17" s="5"/>
    </row>
    <row r="18" spans="1:7">
      <c r="A18" s="1">
        <v>42947</v>
      </c>
      <c r="B18" s="2">
        <v>1627</v>
      </c>
      <c r="C18" t="s">
        <v>88</v>
      </c>
      <c r="D18" t="s">
        <v>89</v>
      </c>
      <c r="E18" s="4"/>
      <c r="F18" s="4">
        <v>25086.400000000001</v>
      </c>
      <c r="G18" s="5"/>
    </row>
    <row r="19" spans="1:7">
      <c r="A19" s="1">
        <v>42947</v>
      </c>
      <c r="B19" s="2">
        <v>1628</v>
      </c>
      <c r="C19" t="s">
        <v>59</v>
      </c>
      <c r="D19" t="s">
        <v>90</v>
      </c>
      <c r="E19" s="4"/>
      <c r="F19" s="4">
        <v>13113.65</v>
      </c>
      <c r="G19" s="5"/>
    </row>
    <row r="20" spans="1:7">
      <c r="A20" s="1">
        <v>42947</v>
      </c>
      <c r="B20" s="2">
        <v>1629</v>
      </c>
      <c r="C20" t="s">
        <v>59</v>
      </c>
      <c r="D20" t="s">
        <v>91</v>
      </c>
      <c r="E20" s="4"/>
      <c r="F20" s="4">
        <v>15685.03</v>
      </c>
      <c r="G20" s="5"/>
    </row>
    <row r="21" spans="1:7">
      <c r="A21" s="1">
        <v>42947</v>
      </c>
      <c r="B21" s="2">
        <v>1630</v>
      </c>
      <c r="C21" t="s">
        <v>92</v>
      </c>
      <c r="D21" t="s">
        <v>93</v>
      </c>
      <c r="E21" s="4"/>
      <c r="F21" s="4">
        <v>48204.800000000003</v>
      </c>
      <c r="G21" s="5"/>
    </row>
    <row r="22" spans="1:7">
      <c r="A22" s="1">
        <v>42947</v>
      </c>
      <c r="B22" s="2">
        <v>1631</v>
      </c>
      <c r="C22" t="s">
        <v>94</v>
      </c>
      <c r="D22" t="s">
        <v>95</v>
      </c>
      <c r="E22" s="4"/>
      <c r="F22" s="4">
        <v>32770</v>
      </c>
      <c r="G22" s="5"/>
    </row>
    <row r="23" spans="1:7">
      <c r="A23" s="1">
        <v>42947</v>
      </c>
      <c r="B23" s="2">
        <v>1632</v>
      </c>
      <c r="C23" t="s">
        <v>96</v>
      </c>
      <c r="D23" t="s">
        <v>97</v>
      </c>
      <c r="E23" s="4"/>
      <c r="F23" s="4">
        <v>31781.25</v>
      </c>
      <c r="G23" s="5"/>
    </row>
    <row r="24" spans="1:7">
      <c r="A24" s="1">
        <v>42947</v>
      </c>
      <c r="B24" s="2">
        <v>1633</v>
      </c>
      <c r="C24" t="s">
        <v>32</v>
      </c>
      <c r="D24" t="s">
        <v>98</v>
      </c>
      <c r="E24" s="4"/>
      <c r="F24" s="4">
        <v>41663</v>
      </c>
      <c r="G24" s="5"/>
    </row>
    <row r="25" spans="1:7">
      <c r="A25" s="1">
        <v>42947</v>
      </c>
      <c r="B25" s="2">
        <v>1634</v>
      </c>
      <c r="C25" t="s">
        <v>99</v>
      </c>
      <c r="D25" t="s">
        <v>98</v>
      </c>
      <c r="E25" s="4"/>
      <c r="F25" s="4">
        <v>285346.75</v>
      </c>
      <c r="G25" s="5"/>
    </row>
    <row r="26" spans="1:7">
      <c r="A26" s="1">
        <v>42947</v>
      </c>
      <c r="B26" s="2">
        <v>1635</v>
      </c>
      <c r="C26" t="s">
        <v>100</v>
      </c>
      <c r="D26" t="s">
        <v>101</v>
      </c>
      <c r="E26" s="4"/>
      <c r="F26" s="4">
        <v>32388.27</v>
      </c>
    </row>
    <row r="27" spans="1:7" ht="18" customHeight="1">
      <c r="A27" s="1">
        <v>42947</v>
      </c>
      <c r="B27" s="2">
        <v>1636</v>
      </c>
      <c r="C27" t="s">
        <v>54</v>
      </c>
      <c r="D27" t="s">
        <v>102</v>
      </c>
      <c r="E27" s="4"/>
      <c r="F27" s="6">
        <v>9000</v>
      </c>
    </row>
    <row r="28" spans="1:7" ht="17.25" customHeight="1" thickBot="1">
      <c r="F28" s="12">
        <f>SUM(F9:F27)</f>
        <v>888657.00000000012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3CA2-FA9B-450A-A8BD-890E2118C673}">
  <sheetPr>
    <pageSetUpPr fitToPage="1"/>
  </sheetPr>
  <dimension ref="A11:J77"/>
  <sheetViews>
    <sheetView topLeftCell="A10" zoomScale="85" zoomScaleNormal="85" workbookViewId="0">
      <selection activeCell="L17" sqref="L16:L17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926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4256419.62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3">
        <v>44119</v>
      </c>
      <c r="B24" s="2">
        <v>2300</v>
      </c>
      <c r="C24" t="s">
        <v>927</v>
      </c>
      <c r="D24" t="s">
        <v>928</v>
      </c>
      <c r="E24" s="4"/>
      <c r="F24" s="4">
        <v>31900</v>
      </c>
      <c r="G24" s="140">
        <f>G21+E24-F24</f>
        <v>4224519.62</v>
      </c>
      <c r="H24" s="105"/>
      <c r="I24" s="105"/>
      <c r="J24" s="105"/>
    </row>
    <row r="25" spans="1:10" ht="15.75">
      <c r="A25" s="13">
        <v>44119</v>
      </c>
      <c r="B25" s="2">
        <v>2301</v>
      </c>
      <c r="C25" t="s">
        <v>927</v>
      </c>
      <c r="D25" t="s">
        <v>929</v>
      </c>
      <c r="E25" s="4"/>
      <c r="F25" s="4">
        <v>14400</v>
      </c>
      <c r="G25" s="140">
        <f>G24+E25-F25</f>
        <v>4210119.62</v>
      </c>
      <c r="H25" s="105"/>
      <c r="I25" s="105"/>
      <c r="J25" s="105"/>
    </row>
    <row r="26" spans="1:10" ht="15.75">
      <c r="A26" s="13">
        <v>44123</v>
      </c>
      <c r="B26" s="2">
        <v>2302</v>
      </c>
      <c r="C26" t="s">
        <v>50</v>
      </c>
      <c r="D26" t="s">
        <v>685</v>
      </c>
      <c r="E26" s="4"/>
      <c r="F26" s="4">
        <v>43552.11</v>
      </c>
      <c r="G26" s="140">
        <f t="shared" ref="G26:G33" si="0">G25+E26-F26</f>
        <v>4166567.5100000002</v>
      </c>
      <c r="H26" s="105"/>
      <c r="I26" s="105"/>
      <c r="J26" s="105"/>
    </row>
    <row r="27" spans="1:10" ht="15.75">
      <c r="A27" s="13">
        <v>44123</v>
      </c>
      <c r="B27" s="2">
        <v>2303</v>
      </c>
      <c r="C27" t="s">
        <v>927</v>
      </c>
      <c r="D27" t="s">
        <v>686</v>
      </c>
      <c r="E27" s="4"/>
      <c r="F27" s="4">
        <v>58450</v>
      </c>
      <c r="G27" s="140">
        <f t="shared" si="0"/>
        <v>4108117.5100000002</v>
      </c>
      <c r="H27" s="105"/>
      <c r="I27" s="105"/>
      <c r="J27" s="105"/>
    </row>
    <row r="28" spans="1:10" ht="15.75">
      <c r="A28" s="13">
        <v>44125</v>
      </c>
      <c r="B28" s="2">
        <v>2304</v>
      </c>
      <c r="C28" t="s">
        <v>930</v>
      </c>
      <c r="D28" t="s">
        <v>931</v>
      </c>
      <c r="E28" s="4"/>
      <c r="F28" s="4">
        <v>85459.09</v>
      </c>
      <c r="G28" s="140">
        <f t="shared" si="0"/>
        <v>4022658.4200000004</v>
      </c>
      <c r="H28" s="105"/>
      <c r="I28" s="105"/>
      <c r="J28" s="105"/>
    </row>
    <row r="29" spans="1:10" ht="15.75">
      <c r="A29" s="13">
        <v>44125</v>
      </c>
      <c r="B29" s="2">
        <v>2305</v>
      </c>
      <c r="C29" t="s">
        <v>908</v>
      </c>
      <c r="D29" t="s">
        <v>932</v>
      </c>
      <c r="E29" s="4"/>
      <c r="F29" s="4">
        <v>22800</v>
      </c>
      <c r="G29" s="140">
        <f t="shared" si="0"/>
        <v>3999858.4200000004</v>
      </c>
      <c r="H29" s="105"/>
      <c r="I29" s="105"/>
      <c r="J29" s="105"/>
    </row>
    <row r="30" spans="1:10" ht="15.75">
      <c r="A30" s="13">
        <v>44125</v>
      </c>
      <c r="B30" s="2">
        <v>2306</v>
      </c>
      <c r="C30" t="s">
        <v>109</v>
      </c>
      <c r="D30" t="s">
        <v>933</v>
      </c>
      <c r="E30" s="4"/>
      <c r="F30" s="4">
        <v>10975.2</v>
      </c>
      <c r="G30" s="140">
        <f t="shared" si="0"/>
        <v>3988883.22</v>
      </c>
      <c r="H30" s="105"/>
      <c r="I30" s="105"/>
      <c r="J30" s="105"/>
    </row>
    <row r="31" spans="1:10" ht="15.75">
      <c r="A31" s="13">
        <v>44125</v>
      </c>
      <c r="B31" s="2">
        <v>2307</v>
      </c>
      <c r="C31" t="s">
        <v>934</v>
      </c>
      <c r="D31" t="s">
        <v>935</v>
      </c>
      <c r="E31" s="4"/>
      <c r="F31" s="4">
        <v>14690</v>
      </c>
      <c r="G31" s="140">
        <f t="shared" si="0"/>
        <v>3974193.22</v>
      </c>
      <c r="H31" s="105"/>
      <c r="I31" s="105"/>
      <c r="J31" s="105"/>
    </row>
    <row r="32" spans="1:10" ht="15.75">
      <c r="A32" s="13">
        <v>44126</v>
      </c>
      <c r="B32" s="2">
        <v>2308</v>
      </c>
      <c r="C32" t="s">
        <v>636</v>
      </c>
      <c r="D32" t="s">
        <v>936</v>
      </c>
      <c r="E32" s="4"/>
      <c r="F32" s="4">
        <v>11175</v>
      </c>
      <c r="G32" s="140">
        <f t="shared" si="0"/>
        <v>3963018.22</v>
      </c>
      <c r="H32" s="105"/>
      <c r="I32" s="105"/>
      <c r="J32" s="105"/>
    </row>
    <row r="33" spans="1:10" ht="15" customHeight="1" thickBot="1">
      <c r="A33" s="29">
        <v>44135</v>
      </c>
      <c r="B33" s="30" t="s">
        <v>401</v>
      </c>
      <c r="C33" s="17" t="s">
        <v>146</v>
      </c>
      <c r="D33" s="17" t="s">
        <v>937</v>
      </c>
      <c r="E33" s="10"/>
      <c r="F33" s="10">
        <v>615.11</v>
      </c>
      <c r="G33" s="155">
        <f t="shared" si="0"/>
        <v>3962403.1100000003</v>
      </c>
      <c r="H33" s="105"/>
      <c r="I33" s="105"/>
      <c r="J33" s="105"/>
    </row>
    <row r="34" spans="1:10" ht="15" customHeight="1">
      <c r="A34" s="13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7.25">
      <c r="A40" s="250"/>
      <c r="B40" s="250"/>
      <c r="C40" s="250"/>
      <c r="D40" s="250"/>
      <c r="E40" s="250"/>
      <c r="F40" s="250"/>
      <c r="G40" s="250"/>
      <c r="H40" s="105"/>
      <c r="I40" s="105"/>
      <c r="J40" s="105"/>
    </row>
    <row r="41" spans="1:10" ht="17.25">
      <c r="A41" s="115"/>
      <c r="B41" s="115"/>
      <c r="C41" s="145" t="s">
        <v>842</v>
      </c>
      <c r="D41" s="105"/>
      <c r="E41" s="254" t="s">
        <v>924</v>
      </c>
      <c r="F41" s="254"/>
      <c r="G41" s="254"/>
      <c r="H41" s="105"/>
      <c r="I41" s="105"/>
      <c r="J41" s="105"/>
    </row>
    <row r="42" spans="1:10" ht="15.75">
      <c r="A42" s="105"/>
      <c r="B42" s="105"/>
      <c r="C42" s="117" t="s">
        <v>844</v>
      </c>
      <c r="D42" s="118"/>
      <c r="E42" s="249" t="s">
        <v>845</v>
      </c>
      <c r="F42" s="249"/>
      <c r="G42" s="249"/>
      <c r="H42" s="118"/>
      <c r="I42" s="118"/>
      <c r="J42" s="118"/>
    </row>
    <row r="43" spans="1:10" ht="17.25">
      <c r="A43" s="119"/>
      <c r="B43" s="107"/>
      <c r="C43" s="105"/>
      <c r="D43" s="250"/>
      <c r="E43" s="250"/>
      <c r="F43" s="250"/>
      <c r="G43" s="250"/>
      <c r="H43" s="250"/>
      <c r="I43" s="250"/>
      <c r="J43" s="250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45" t="s">
        <v>925</v>
      </c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20" t="s">
        <v>920</v>
      </c>
      <c r="E49" s="121"/>
      <c r="F49" s="121"/>
      <c r="G49" s="121"/>
      <c r="H49" s="121"/>
      <c r="I49" s="121"/>
      <c r="J49" s="121"/>
    </row>
    <row r="50" spans="1:10" ht="16.5">
      <c r="A50" s="1"/>
      <c r="B50" s="2"/>
      <c r="D50" s="235"/>
      <c r="E50" s="235"/>
      <c r="F50" s="235"/>
      <c r="G50" s="235"/>
      <c r="H50" s="235"/>
      <c r="I50" s="235"/>
      <c r="J50" s="235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>
      <c r="A52" s="1"/>
      <c r="B52" s="2"/>
      <c r="E52" s="4"/>
      <c r="F52" s="4"/>
    </row>
    <row r="53" spans="1:10">
      <c r="A53" s="1"/>
      <c r="B53" s="2"/>
      <c r="D53" s="27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77" spans="4:4">
      <c r="D77" s="27"/>
    </row>
  </sheetData>
  <mergeCells count="12">
    <mergeCell ref="D50:J50"/>
    <mergeCell ref="A12:G12"/>
    <mergeCell ref="A13:G13"/>
    <mergeCell ref="A15:G15"/>
    <mergeCell ref="A16:G16"/>
    <mergeCell ref="A17:G17"/>
    <mergeCell ref="E21:F21"/>
    <mergeCell ref="A40:G40"/>
    <mergeCell ref="E41:G41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2F12-1B98-49B3-910F-3DEA4E51E914}">
  <sheetPr>
    <pageSetUpPr fitToPage="1"/>
  </sheetPr>
  <dimension ref="A11:J90"/>
  <sheetViews>
    <sheetView topLeftCell="A24" zoomScale="85" zoomScaleNormal="85" workbookViewId="0">
      <selection activeCell="H71" sqref="H71:I71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938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3962403.11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3">
        <v>44138</v>
      </c>
      <c r="B24" s="2">
        <v>2309</v>
      </c>
      <c r="C24" t="s">
        <v>939</v>
      </c>
      <c r="D24" t="s">
        <v>940</v>
      </c>
      <c r="E24" s="80"/>
      <c r="F24" s="80">
        <v>20002.13</v>
      </c>
      <c r="G24" s="140">
        <f>G21+E24-F24</f>
        <v>3942400.98</v>
      </c>
      <c r="H24" s="105"/>
      <c r="I24" s="105"/>
      <c r="J24" s="105"/>
    </row>
    <row r="25" spans="1:10" ht="15.75">
      <c r="A25" s="13">
        <v>44138</v>
      </c>
      <c r="B25" s="2">
        <v>2310</v>
      </c>
      <c r="C25" t="s">
        <v>941</v>
      </c>
      <c r="D25" t="s">
        <v>942</v>
      </c>
      <c r="E25" s="80"/>
      <c r="F25" s="80">
        <v>127690</v>
      </c>
      <c r="G25" s="140">
        <f>G24+E25-F25</f>
        <v>3814710.98</v>
      </c>
      <c r="H25" s="105"/>
      <c r="I25" s="105"/>
      <c r="J25" s="105"/>
    </row>
    <row r="26" spans="1:10" ht="15.75">
      <c r="A26" s="13">
        <v>44138</v>
      </c>
      <c r="B26" s="2">
        <v>2311</v>
      </c>
      <c r="C26" t="s">
        <v>695</v>
      </c>
      <c r="D26" t="s">
        <v>943</v>
      </c>
      <c r="E26" s="80"/>
      <c r="F26" s="80">
        <v>46330</v>
      </c>
      <c r="G26" s="140">
        <f t="shared" ref="G26:G45" si="0">G25+E26-F26</f>
        <v>3768380.98</v>
      </c>
      <c r="H26" s="105"/>
      <c r="I26" s="105"/>
      <c r="J26" s="105"/>
    </row>
    <row r="27" spans="1:10" ht="15.75">
      <c r="A27" s="13">
        <v>44138</v>
      </c>
      <c r="B27" s="2">
        <v>2312</v>
      </c>
      <c r="C27" t="s">
        <v>944</v>
      </c>
      <c r="D27" t="s">
        <v>945</v>
      </c>
      <c r="E27" s="80"/>
      <c r="F27" s="80">
        <v>123509</v>
      </c>
      <c r="G27" s="140">
        <f t="shared" si="0"/>
        <v>3644871.98</v>
      </c>
      <c r="H27" s="105"/>
      <c r="I27" s="105"/>
      <c r="J27" s="105"/>
    </row>
    <row r="28" spans="1:10" ht="15.75">
      <c r="A28" s="13">
        <v>44138</v>
      </c>
      <c r="B28" s="2">
        <v>2313</v>
      </c>
      <c r="C28" t="s">
        <v>944</v>
      </c>
      <c r="D28" t="s">
        <v>946</v>
      </c>
      <c r="E28" s="80"/>
      <c r="F28" s="80">
        <v>76288.399999999994</v>
      </c>
      <c r="G28" s="140">
        <f t="shared" si="0"/>
        <v>3568583.58</v>
      </c>
      <c r="H28" s="105"/>
      <c r="I28" s="105"/>
      <c r="J28" s="105"/>
    </row>
    <row r="29" spans="1:10" ht="15.75">
      <c r="A29" s="13">
        <v>44138</v>
      </c>
      <c r="B29" s="2">
        <v>2314</v>
      </c>
      <c r="C29" t="s">
        <v>944</v>
      </c>
      <c r="D29" t="s">
        <v>947</v>
      </c>
      <c r="E29" s="80"/>
      <c r="F29" s="80">
        <v>113960.5</v>
      </c>
      <c r="G29" s="140">
        <f t="shared" si="0"/>
        <v>3454623.08</v>
      </c>
      <c r="H29" s="105"/>
      <c r="I29" s="105"/>
      <c r="J29" s="105"/>
    </row>
    <row r="30" spans="1:10" ht="15.75">
      <c r="A30" s="13">
        <v>44138</v>
      </c>
      <c r="B30" s="2">
        <v>2315</v>
      </c>
      <c r="C30" t="s">
        <v>944</v>
      </c>
      <c r="D30" t="s">
        <v>948</v>
      </c>
      <c r="E30" s="80"/>
      <c r="F30" s="80">
        <v>83091.16</v>
      </c>
      <c r="G30" s="140">
        <f t="shared" si="0"/>
        <v>3371531.92</v>
      </c>
      <c r="H30" s="105"/>
      <c r="I30" s="105"/>
      <c r="J30" s="105"/>
    </row>
    <row r="31" spans="1:10" ht="15.75">
      <c r="A31" s="13">
        <v>44138</v>
      </c>
      <c r="B31" s="2">
        <v>2316</v>
      </c>
      <c r="C31" t="s">
        <v>17</v>
      </c>
      <c r="D31" t="s">
        <v>949</v>
      </c>
      <c r="E31" s="80"/>
      <c r="F31" s="80">
        <v>54023.24</v>
      </c>
      <c r="G31" s="140">
        <f t="shared" si="0"/>
        <v>3317508.6799999997</v>
      </c>
      <c r="H31" s="105"/>
      <c r="I31" s="105"/>
      <c r="J31" s="105"/>
    </row>
    <row r="32" spans="1:10" ht="15.75">
      <c r="A32" s="13">
        <v>44138</v>
      </c>
      <c r="B32" s="2">
        <v>2317</v>
      </c>
      <c r="C32" t="s">
        <v>163</v>
      </c>
      <c r="D32" t="s">
        <v>950</v>
      </c>
      <c r="E32" s="80"/>
      <c r="F32" s="80">
        <v>11379.22</v>
      </c>
      <c r="G32" s="140">
        <f t="shared" si="0"/>
        <v>3306129.4599999995</v>
      </c>
      <c r="H32" s="105"/>
      <c r="I32" s="105"/>
      <c r="J32" s="105"/>
    </row>
    <row r="33" spans="1:10" ht="15" customHeight="1">
      <c r="A33" s="13">
        <v>44140</v>
      </c>
      <c r="B33" s="2">
        <v>2318</v>
      </c>
      <c r="C33" t="s">
        <v>50</v>
      </c>
      <c r="D33" t="s">
        <v>685</v>
      </c>
      <c r="E33" s="80"/>
      <c r="F33" s="80">
        <v>44700.21</v>
      </c>
      <c r="G33" s="140">
        <f t="shared" si="0"/>
        <v>3261429.2499999995</v>
      </c>
      <c r="H33" s="105"/>
      <c r="I33" s="105"/>
      <c r="J33" s="105"/>
    </row>
    <row r="34" spans="1:10" ht="15" customHeight="1">
      <c r="A34" s="13">
        <v>44140</v>
      </c>
      <c r="B34" s="2">
        <v>2319</v>
      </c>
      <c r="C34" t="s">
        <v>944</v>
      </c>
      <c r="D34" t="s">
        <v>951</v>
      </c>
      <c r="E34" s="80"/>
      <c r="F34" s="80">
        <v>138784.34</v>
      </c>
      <c r="G34" s="140">
        <f t="shared" si="0"/>
        <v>3122644.9099999997</v>
      </c>
      <c r="H34" s="105"/>
      <c r="I34" s="105"/>
      <c r="J34" s="105"/>
    </row>
    <row r="35" spans="1:10" ht="15" customHeight="1">
      <c r="A35" s="13">
        <v>44147</v>
      </c>
      <c r="B35" s="2">
        <v>2320</v>
      </c>
      <c r="C35" t="s">
        <v>636</v>
      </c>
      <c r="D35" t="s">
        <v>952</v>
      </c>
      <c r="E35" s="80"/>
      <c r="F35" s="80">
        <v>6141.38</v>
      </c>
      <c r="G35" s="140">
        <f t="shared" si="0"/>
        <v>3116503.53</v>
      </c>
      <c r="H35" s="105"/>
      <c r="I35" s="105"/>
      <c r="J35" s="105"/>
    </row>
    <row r="36" spans="1:10" ht="15" customHeight="1">
      <c r="A36" s="13">
        <v>44147</v>
      </c>
      <c r="B36" s="2">
        <v>2321</v>
      </c>
      <c r="C36" t="s">
        <v>953</v>
      </c>
      <c r="D36" t="s">
        <v>954</v>
      </c>
      <c r="E36" s="80"/>
      <c r="F36" s="80">
        <v>28500</v>
      </c>
      <c r="G36" s="140">
        <f t="shared" si="0"/>
        <v>3088003.53</v>
      </c>
      <c r="H36" s="105"/>
      <c r="I36" s="105"/>
      <c r="J36" s="105"/>
    </row>
    <row r="37" spans="1:10" ht="15" customHeight="1">
      <c r="A37" s="13">
        <v>44148</v>
      </c>
      <c r="B37" s="2">
        <v>2322</v>
      </c>
      <c r="C37" t="s">
        <v>927</v>
      </c>
      <c r="D37" t="s">
        <v>686</v>
      </c>
      <c r="E37" s="80"/>
      <c r="F37" s="80">
        <v>59000</v>
      </c>
      <c r="G37" s="140">
        <f t="shared" si="0"/>
        <v>3029003.53</v>
      </c>
      <c r="H37" s="105"/>
      <c r="I37" s="105"/>
      <c r="J37" s="105"/>
    </row>
    <row r="38" spans="1:10" ht="15" customHeight="1">
      <c r="A38" s="13">
        <v>44154</v>
      </c>
      <c r="B38" s="2">
        <v>2323</v>
      </c>
      <c r="C38" t="s">
        <v>36</v>
      </c>
      <c r="D38" t="s">
        <v>136</v>
      </c>
      <c r="E38" s="80"/>
      <c r="F38" s="80">
        <v>0</v>
      </c>
      <c r="G38" s="140">
        <f t="shared" si="0"/>
        <v>3029003.53</v>
      </c>
      <c r="H38" s="105"/>
      <c r="I38" s="105"/>
      <c r="J38" s="105"/>
    </row>
    <row r="39" spans="1:10" ht="15" customHeight="1">
      <c r="A39" s="13">
        <v>44155</v>
      </c>
      <c r="B39" s="2">
        <v>2324</v>
      </c>
      <c r="C39" t="s">
        <v>955</v>
      </c>
      <c r="D39" t="s">
        <v>956</v>
      </c>
      <c r="E39" s="80"/>
      <c r="F39" s="80">
        <v>168000</v>
      </c>
      <c r="G39" s="140">
        <f t="shared" si="0"/>
        <v>2861003.53</v>
      </c>
      <c r="H39" s="105"/>
      <c r="I39" s="105"/>
      <c r="J39" s="105"/>
    </row>
    <row r="40" spans="1:10" ht="15" customHeight="1">
      <c r="A40" s="13">
        <v>44158</v>
      </c>
      <c r="B40" s="2">
        <v>2325</v>
      </c>
      <c r="C40" t="s">
        <v>939</v>
      </c>
      <c r="D40" t="s">
        <v>957</v>
      </c>
      <c r="E40" s="80"/>
      <c r="F40" s="80">
        <v>101304.55</v>
      </c>
      <c r="G40" s="140">
        <f t="shared" si="0"/>
        <v>2759698.98</v>
      </c>
      <c r="H40" s="105"/>
      <c r="I40" s="105"/>
      <c r="J40" s="105"/>
    </row>
    <row r="41" spans="1:10" ht="15" customHeight="1">
      <c r="A41" s="13">
        <v>44159</v>
      </c>
      <c r="B41" s="2">
        <v>2326</v>
      </c>
      <c r="C41" t="s">
        <v>958</v>
      </c>
      <c r="D41" t="s">
        <v>959</v>
      </c>
      <c r="E41" s="80"/>
      <c r="F41" s="80">
        <v>77805</v>
      </c>
      <c r="G41" s="140">
        <f t="shared" si="0"/>
        <v>2681893.98</v>
      </c>
      <c r="H41" s="105"/>
      <c r="I41" s="105"/>
      <c r="J41" s="105"/>
    </row>
    <row r="42" spans="1:10" ht="15" customHeight="1">
      <c r="A42" s="13">
        <v>44165</v>
      </c>
      <c r="B42" s="2">
        <v>2327</v>
      </c>
      <c r="C42" t="s">
        <v>50</v>
      </c>
      <c r="D42" t="s">
        <v>685</v>
      </c>
      <c r="E42" s="80"/>
      <c r="F42" s="80">
        <v>43662.400000000001</v>
      </c>
      <c r="G42" s="140">
        <f t="shared" si="0"/>
        <v>2638231.58</v>
      </c>
      <c r="H42" s="105"/>
      <c r="I42" s="105"/>
      <c r="J42" s="105"/>
    </row>
    <row r="43" spans="1:10" ht="15" customHeight="1">
      <c r="A43" s="13">
        <v>44165</v>
      </c>
      <c r="B43" s="100" t="s">
        <v>679</v>
      </c>
      <c r="C43" t="s">
        <v>661</v>
      </c>
      <c r="D43" t="s">
        <v>697</v>
      </c>
      <c r="E43" s="80">
        <v>1200000</v>
      </c>
      <c r="F43" s="80"/>
      <c r="G43" s="140">
        <f t="shared" si="0"/>
        <v>3838231.58</v>
      </c>
      <c r="H43" s="105"/>
      <c r="I43" s="105"/>
      <c r="J43" s="105"/>
    </row>
    <row r="44" spans="1:10" ht="15" customHeight="1">
      <c r="A44" s="13">
        <v>44165</v>
      </c>
      <c r="B44" s="2" t="s">
        <v>401</v>
      </c>
      <c r="C44" t="s">
        <v>960</v>
      </c>
      <c r="D44" t="s">
        <v>892</v>
      </c>
      <c r="E44" s="80"/>
      <c r="F44" s="80">
        <v>155800</v>
      </c>
      <c r="G44" s="140">
        <f t="shared" si="0"/>
        <v>3682431.58</v>
      </c>
      <c r="H44" s="105"/>
      <c r="I44" s="105"/>
      <c r="J44" s="105"/>
    </row>
    <row r="45" spans="1:10" ht="15" customHeight="1" thickBot="1">
      <c r="A45" s="29">
        <v>44165</v>
      </c>
      <c r="B45" s="30" t="s">
        <v>401</v>
      </c>
      <c r="C45" s="17" t="s">
        <v>146</v>
      </c>
      <c r="D45" s="17" t="s">
        <v>961</v>
      </c>
      <c r="E45" s="89"/>
      <c r="F45" s="89">
        <v>2350.7600000000002</v>
      </c>
      <c r="G45" s="155">
        <f t="shared" si="0"/>
        <v>3680080.8200000003</v>
      </c>
      <c r="H45" s="105"/>
      <c r="I45" s="105"/>
      <c r="J45" s="105"/>
    </row>
    <row r="46" spans="1:10" ht="15" customHeight="1">
      <c r="A46" s="1"/>
      <c r="B46" s="2"/>
      <c r="E46" s="4"/>
      <c r="F46" s="4"/>
      <c r="G46" s="134"/>
      <c r="H46" s="105"/>
      <c r="I46" s="105"/>
      <c r="J46" s="105"/>
    </row>
    <row r="47" spans="1:10" ht="15" customHeight="1">
      <c r="A47" s="1"/>
      <c r="B47" s="2"/>
      <c r="E47" s="4"/>
      <c r="F47" s="4"/>
      <c r="G47" s="134"/>
      <c r="H47" s="105"/>
      <c r="I47" s="105"/>
      <c r="J47" s="105"/>
    </row>
    <row r="48" spans="1:10" ht="15" customHeight="1">
      <c r="A48" s="1"/>
      <c r="B48" s="2"/>
      <c r="E48" s="4"/>
      <c r="F48" s="4"/>
      <c r="G48" s="134"/>
      <c r="H48" s="105"/>
      <c r="I48" s="105"/>
      <c r="J48" s="105"/>
    </row>
    <row r="49" spans="1:10" ht="15" customHeight="1">
      <c r="A49" s="1"/>
      <c r="B49" s="2"/>
      <c r="E49" s="4"/>
      <c r="F49" s="4"/>
      <c r="G49" s="134"/>
      <c r="H49" s="105"/>
      <c r="I49" s="105"/>
      <c r="J49" s="105"/>
    </row>
    <row r="50" spans="1:10" ht="15" customHeight="1">
      <c r="A50" s="1"/>
      <c r="B50" s="2"/>
      <c r="E50" s="4"/>
      <c r="F50" s="4"/>
      <c r="G50" s="134"/>
      <c r="H50" s="105"/>
      <c r="I50" s="105"/>
      <c r="J50" s="105"/>
    </row>
    <row r="51" spans="1:10" ht="15" customHeight="1">
      <c r="A51" s="1"/>
      <c r="B51" s="2"/>
      <c r="E51" s="4"/>
      <c r="F51" s="4"/>
      <c r="G51" s="134"/>
      <c r="H51" s="105"/>
      <c r="I51" s="105"/>
      <c r="J51" s="105"/>
    </row>
    <row r="52" spans="1:10" ht="15" customHeight="1">
      <c r="A52" s="1"/>
      <c r="B52" s="2"/>
      <c r="E52" s="4"/>
      <c r="F52" s="4"/>
      <c r="G52" s="134"/>
      <c r="H52" s="105"/>
      <c r="I52" s="105"/>
      <c r="J52" s="105"/>
    </row>
    <row r="53" spans="1:10" ht="17.25">
      <c r="A53" s="115"/>
      <c r="B53" s="115"/>
      <c r="C53" s="115"/>
      <c r="D53" s="115"/>
      <c r="E53" s="115"/>
      <c r="F53" s="115"/>
      <c r="G53" s="115"/>
      <c r="H53" s="105"/>
      <c r="I53" s="105"/>
      <c r="J53" s="105"/>
    </row>
    <row r="54" spans="1:10" ht="17.25">
      <c r="A54" s="115"/>
      <c r="B54" s="115"/>
      <c r="C54" s="145" t="s">
        <v>842</v>
      </c>
      <c r="D54" s="105"/>
      <c r="E54" s="254" t="s">
        <v>924</v>
      </c>
      <c r="F54" s="254"/>
      <c r="G54" s="254"/>
      <c r="H54" s="105"/>
      <c r="I54" s="105"/>
      <c r="J54" s="105"/>
    </row>
    <row r="55" spans="1:10" ht="15.75">
      <c r="A55" s="105"/>
      <c r="B55" s="105"/>
      <c r="C55" s="117" t="s">
        <v>844</v>
      </c>
      <c r="D55" s="118"/>
      <c r="E55" s="249" t="s">
        <v>845</v>
      </c>
      <c r="F55" s="249"/>
      <c r="G55" s="249"/>
      <c r="H55" s="118"/>
      <c r="I55" s="118"/>
      <c r="J55" s="118"/>
    </row>
    <row r="56" spans="1:10" ht="17.25">
      <c r="A56" s="119"/>
      <c r="B56" s="107"/>
      <c r="C56" s="105"/>
      <c r="D56" s="250"/>
      <c r="E56" s="250"/>
      <c r="F56" s="250"/>
      <c r="G56" s="250"/>
      <c r="H56" s="250"/>
      <c r="I56" s="250"/>
      <c r="J56" s="250"/>
    </row>
    <row r="57" spans="1:10" ht="17.25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>
      <c r="A61" s="119"/>
      <c r="B61" s="107"/>
      <c r="C61" s="105"/>
      <c r="D61" s="145" t="s">
        <v>925</v>
      </c>
      <c r="E61" s="115"/>
      <c r="F61" s="115"/>
      <c r="G61" s="115"/>
      <c r="H61" s="115"/>
      <c r="I61" s="115"/>
      <c r="J61" s="115"/>
    </row>
    <row r="62" spans="1:10" ht="17.25">
      <c r="A62" s="119"/>
      <c r="B62" s="107"/>
      <c r="C62" s="105"/>
      <c r="D62" s="120" t="s">
        <v>920</v>
      </c>
      <c r="E62" s="121"/>
      <c r="F62" s="121"/>
      <c r="G62" s="121"/>
      <c r="H62" s="121"/>
      <c r="I62" s="121"/>
      <c r="J62" s="121"/>
    </row>
    <row r="63" spans="1:10" ht="16.5">
      <c r="A63" s="1"/>
      <c r="B63" s="2"/>
      <c r="D63" s="235"/>
      <c r="E63" s="235"/>
      <c r="F63" s="235"/>
      <c r="G63" s="235"/>
      <c r="H63" s="235"/>
      <c r="I63" s="235"/>
      <c r="J63" s="235"/>
    </row>
    <row r="64" spans="1:10" ht="16.5">
      <c r="A64" s="1"/>
      <c r="B64" s="2"/>
      <c r="D64" s="40"/>
      <c r="E64" s="40"/>
      <c r="F64" s="40"/>
      <c r="G64" s="40"/>
      <c r="H64" s="40"/>
      <c r="I64" s="40"/>
      <c r="J64" s="40"/>
    </row>
    <row r="65" spans="1:6">
      <c r="A65" s="1"/>
      <c r="B65" s="2"/>
      <c r="E65" s="4"/>
      <c r="F65" s="4"/>
    </row>
    <row r="66" spans="1:6">
      <c r="A66" s="1"/>
      <c r="B66" s="2"/>
      <c r="D66" s="27"/>
      <c r="E66" s="4"/>
      <c r="F66" s="4"/>
    </row>
    <row r="67" spans="1:6">
      <c r="A67" s="1"/>
      <c r="B67" s="2"/>
      <c r="E67" s="4"/>
      <c r="F67" s="4"/>
    </row>
    <row r="68" spans="1:6">
      <c r="A68" s="1"/>
      <c r="B68" s="2"/>
      <c r="E68" s="4"/>
      <c r="F68" s="4"/>
    </row>
    <row r="69" spans="1:6">
      <c r="A69" s="1"/>
      <c r="B69" s="2"/>
      <c r="E69" s="4"/>
      <c r="F69" s="4"/>
    </row>
    <row r="70" spans="1:6">
      <c r="A70" s="1"/>
      <c r="B70" s="2"/>
      <c r="E70" s="4"/>
      <c r="F70" s="4"/>
    </row>
    <row r="90" spans="4:4">
      <c r="D90" s="27"/>
    </row>
  </sheetData>
  <mergeCells count="11">
    <mergeCell ref="D63:J63"/>
    <mergeCell ref="A12:G12"/>
    <mergeCell ref="A13:G13"/>
    <mergeCell ref="A15:G15"/>
    <mergeCell ref="A16:G16"/>
    <mergeCell ref="A17:G17"/>
    <mergeCell ref="E21:F21"/>
    <mergeCell ref="E54:G54"/>
    <mergeCell ref="E55:G55"/>
    <mergeCell ref="D56:F56"/>
    <mergeCell ref="G56:J56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BD8B-A5C4-40D9-9E4D-D65575F71ABB}">
  <sheetPr>
    <pageSetUpPr fitToPage="1"/>
  </sheetPr>
  <dimension ref="A11:J83"/>
  <sheetViews>
    <sheetView topLeftCell="A19" zoomScale="85" zoomScaleNormal="85" workbookViewId="0">
      <selection activeCell="M52" sqref="M52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962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3680080.82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3">
        <v>44166</v>
      </c>
      <c r="B24" s="2">
        <v>2328</v>
      </c>
      <c r="C24" t="s">
        <v>963</v>
      </c>
      <c r="D24" t="s">
        <v>964</v>
      </c>
      <c r="E24" s="4"/>
      <c r="F24" s="4">
        <v>128910.39999999999</v>
      </c>
      <c r="G24" s="140">
        <f>G21+E24-F24</f>
        <v>3551170.42</v>
      </c>
      <c r="H24" s="105"/>
      <c r="I24" s="105"/>
      <c r="J24" s="105"/>
    </row>
    <row r="25" spans="1:10" ht="15.75">
      <c r="A25" s="13">
        <v>44166</v>
      </c>
      <c r="B25" s="2">
        <v>2329</v>
      </c>
      <c r="C25" t="s">
        <v>963</v>
      </c>
      <c r="D25" t="s">
        <v>965</v>
      </c>
      <c r="E25" s="4"/>
      <c r="F25" s="4">
        <v>123667.2</v>
      </c>
      <c r="G25" s="140">
        <f>G24+E25-F25</f>
        <v>3427503.2199999997</v>
      </c>
      <c r="H25" s="105"/>
      <c r="I25" s="105"/>
      <c r="J25" s="105"/>
    </row>
    <row r="26" spans="1:10" ht="15.75">
      <c r="A26" s="13">
        <v>44166</v>
      </c>
      <c r="B26" s="2">
        <v>2330</v>
      </c>
      <c r="C26" t="s">
        <v>966</v>
      </c>
      <c r="D26" t="s">
        <v>967</v>
      </c>
      <c r="E26" s="4"/>
      <c r="F26" s="4">
        <v>52816.81</v>
      </c>
      <c r="G26" s="140">
        <f t="shared" ref="G26:G39" si="0">G25+E26-F26</f>
        <v>3374686.4099999997</v>
      </c>
      <c r="H26" s="105"/>
      <c r="I26" s="105"/>
      <c r="J26" s="105"/>
    </row>
    <row r="27" spans="1:10" ht="15.75">
      <c r="A27" s="13">
        <v>44166</v>
      </c>
      <c r="B27" s="2">
        <v>2331</v>
      </c>
      <c r="C27" t="s">
        <v>10</v>
      </c>
      <c r="D27" t="s">
        <v>11</v>
      </c>
      <c r="E27" s="4"/>
      <c r="F27" s="4">
        <v>14961.54</v>
      </c>
      <c r="G27" s="140">
        <f t="shared" si="0"/>
        <v>3359724.8699999996</v>
      </c>
      <c r="H27" s="105"/>
      <c r="I27" s="105"/>
      <c r="J27" s="105"/>
    </row>
    <row r="28" spans="1:10" ht="15.75">
      <c r="A28" s="13">
        <v>44173</v>
      </c>
      <c r="B28" s="2">
        <v>2332</v>
      </c>
      <c r="C28" t="s">
        <v>941</v>
      </c>
      <c r="D28" t="s">
        <v>968</v>
      </c>
      <c r="E28" s="4"/>
      <c r="F28" s="4">
        <v>27063.5</v>
      </c>
      <c r="G28" s="140">
        <f t="shared" si="0"/>
        <v>3332661.3699999996</v>
      </c>
      <c r="H28" s="105"/>
      <c r="I28" s="105"/>
      <c r="J28" s="105"/>
    </row>
    <row r="29" spans="1:10" ht="15.75">
      <c r="A29" s="13">
        <v>44173</v>
      </c>
      <c r="B29" s="2">
        <v>2333</v>
      </c>
      <c r="C29" t="s">
        <v>939</v>
      </c>
      <c r="D29" t="s">
        <v>969</v>
      </c>
      <c r="E29" s="4"/>
      <c r="F29" s="4">
        <v>105471.41</v>
      </c>
      <c r="G29" s="140">
        <f t="shared" si="0"/>
        <v>3227189.9599999995</v>
      </c>
      <c r="H29" s="105"/>
      <c r="I29" s="105"/>
      <c r="J29" s="105"/>
    </row>
    <row r="30" spans="1:10" ht="15.75">
      <c r="A30" s="13">
        <v>44173</v>
      </c>
      <c r="B30" s="2">
        <v>2334</v>
      </c>
      <c r="C30" t="s">
        <v>939</v>
      </c>
      <c r="D30" t="s">
        <v>970</v>
      </c>
      <c r="E30" s="4"/>
      <c r="F30" s="4">
        <v>117012.11</v>
      </c>
      <c r="G30" s="140">
        <f t="shared" si="0"/>
        <v>3110177.8499999996</v>
      </c>
      <c r="H30" s="105"/>
      <c r="I30" s="105"/>
      <c r="J30" s="105"/>
    </row>
    <row r="31" spans="1:10" ht="15.75">
      <c r="A31" s="13">
        <v>44173</v>
      </c>
      <c r="B31" s="2">
        <v>2335</v>
      </c>
      <c r="C31" t="s">
        <v>927</v>
      </c>
      <c r="D31" t="s">
        <v>971</v>
      </c>
      <c r="E31" s="4"/>
      <c r="F31" s="4">
        <v>98850</v>
      </c>
      <c r="G31" s="140">
        <f t="shared" si="0"/>
        <v>3011327.8499999996</v>
      </c>
      <c r="H31" s="105"/>
      <c r="I31" s="105"/>
      <c r="J31" s="105"/>
    </row>
    <row r="32" spans="1:10" ht="15.75">
      <c r="A32" s="13">
        <v>44173</v>
      </c>
      <c r="B32" s="2">
        <v>2336</v>
      </c>
      <c r="C32" t="s">
        <v>36</v>
      </c>
      <c r="D32" t="s">
        <v>136</v>
      </c>
      <c r="E32" s="4"/>
      <c r="F32" s="4">
        <v>0</v>
      </c>
      <c r="G32" s="140">
        <f t="shared" si="0"/>
        <v>3011327.8499999996</v>
      </c>
      <c r="H32" s="105"/>
      <c r="I32" s="105"/>
      <c r="J32" s="105"/>
    </row>
    <row r="33" spans="1:10" ht="15" customHeight="1">
      <c r="A33" s="13">
        <v>44173</v>
      </c>
      <c r="B33" s="2">
        <v>2337</v>
      </c>
      <c r="C33" t="s">
        <v>36</v>
      </c>
      <c r="D33" t="s">
        <v>136</v>
      </c>
      <c r="E33" s="4"/>
      <c r="F33" s="4">
        <v>0</v>
      </c>
      <c r="G33" s="140">
        <f t="shared" si="0"/>
        <v>3011327.8499999996</v>
      </c>
      <c r="H33" s="105"/>
      <c r="I33" s="105"/>
      <c r="J33" s="105"/>
    </row>
    <row r="34" spans="1:10" ht="15" customHeight="1">
      <c r="A34" s="13">
        <v>44187</v>
      </c>
      <c r="B34" s="2">
        <v>2338</v>
      </c>
      <c r="C34" t="s">
        <v>50</v>
      </c>
      <c r="D34" t="s">
        <v>795</v>
      </c>
      <c r="E34" s="4"/>
      <c r="F34" s="4">
        <v>41577.61</v>
      </c>
      <c r="G34" s="140">
        <f t="shared" si="0"/>
        <v>2969750.2399999998</v>
      </c>
      <c r="H34" s="105"/>
      <c r="I34" s="105"/>
      <c r="J34" s="105"/>
    </row>
    <row r="35" spans="1:10" ht="15" customHeight="1">
      <c r="A35" s="13">
        <v>44195</v>
      </c>
      <c r="B35" s="2">
        <v>2339</v>
      </c>
      <c r="C35" t="s">
        <v>36</v>
      </c>
      <c r="D35" t="s">
        <v>136</v>
      </c>
      <c r="E35" s="4"/>
      <c r="F35" s="4">
        <v>0</v>
      </c>
      <c r="G35" s="140">
        <f t="shared" si="0"/>
        <v>2969750.2399999998</v>
      </c>
      <c r="H35" s="105"/>
      <c r="I35" s="105"/>
      <c r="J35" s="105"/>
    </row>
    <row r="36" spans="1:10" ht="15" customHeight="1">
      <c r="A36" s="13">
        <v>44193</v>
      </c>
      <c r="B36" s="2">
        <v>2340</v>
      </c>
      <c r="C36" t="s">
        <v>636</v>
      </c>
      <c r="D36" t="s">
        <v>972</v>
      </c>
      <c r="E36" s="4"/>
      <c r="F36" s="4">
        <v>52322.55</v>
      </c>
      <c r="G36" s="140">
        <f t="shared" si="0"/>
        <v>2917427.69</v>
      </c>
      <c r="H36" s="105"/>
      <c r="I36" s="105"/>
      <c r="J36" s="105"/>
    </row>
    <row r="37" spans="1:10" ht="15" customHeight="1">
      <c r="A37" s="13">
        <v>44193</v>
      </c>
      <c r="B37" s="2">
        <v>2341</v>
      </c>
      <c r="C37" t="s">
        <v>973</v>
      </c>
      <c r="D37" t="s">
        <v>974</v>
      </c>
      <c r="E37" s="4"/>
      <c r="F37" s="4">
        <v>131056.44</v>
      </c>
      <c r="G37" s="140">
        <f t="shared" si="0"/>
        <v>2786371.25</v>
      </c>
      <c r="H37" s="105"/>
      <c r="I37" s="105"/>
      <c r="J37" s="105"/>
    </row>
    <row r="38" spans="1:10" ht="15" customHeight="1">
      <c r="A38" s="13">
        <v>44196</v>
      </c>
      <c r="B38" s="2" t="s">
        <v>401</v>
      </c>
      <c r="C38" t="s">
        <v>146</v>
      </c>
      <c r="D38" t="s">
        <v>975</v>
      </c>
      <c r="E38" s="4"/>
      <c r="F38" s="4">
        <v>1615.45</v>
      </c>
      <c r="G38" s="140">
        <f t="shared" si="0"/>
        <v>2784755.8</v>
      </c>
      <c r="H38" s="105"/>
      <c r="I38" s="105"/>
      <c r="J38" s="105"/>
    </row>
    <row r="39" spans="1:10" ht="15" customHeight="1" thickBot="1">
      <c r="A39" s="29">
        <v>44196</v>
      </c>
      <c r="B39" s="30" t="s">
        <v>401</v>
      </c>
      <c r="C39" s="17" t="s">
        <v>146</v>
      </c>
      <c r="D39" s="17" t="s">
        <v>976</v>
      </c>
      <c r="E39" s="10"/>
      <c r="F39" s="10">
        <v>155800</v>
      </c>
      <c r="G39" s="156">
        <f t="shared" si="0"/>
        <v>2628955.7999999998</v>
      </c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5" customHeight="1">
      <c r="A45" s="1"/>
      <c r="B45" s="2"/>
      <c r="E45" s="4"/>
      <c r="F45" s="4"/>
      <c r="G45" s="134"/>
      <c r="H45" s="105"/>
      <c r="I45" s="105"/>
      <c r="J45" s="105"/>
    </row>
    <row r="46" spans="1:10" ht="17.25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>
      <c r="A47" s="115"/>
      <c r="B47" s="250" t="s">
        <v>842</v>
      </c>
      <c r="C47" s="250"/>
      <c r="D47" s="105"/>
      <c r="E47" s="254" t="s">
        <v>924</v>
      </c>
      <c r="F47" s="254"/>
      <c r="G47" s="254"/>
      <c r="H47" s="105"/>
      <c r="I47" s="105"/>
      <c r="J47" s="105"/>
    </row>
    <row r="48" spans="1:10" ht="15.75">
      <c r="A48" s="105"/>
      <c r="B48" s="249" t="s">
        <v>844</v>
      </c>
      <c r="C48" s="249"/>
      <c r="D48" s="118"/>
      <c r="E48" s="249" t="s">
        <v>845</v>
      </c>
      <c r="F48" s="249"/>
      <c r="G48" s="249"/>
      <c r="H48" s="118"/>
      <c r="I48" s="118"/>
      <c r="J48" s="118"/>
    </row>
    <row r="49" spans="1:10" ht="17.25">
      <c r="A49" s="119"/>
      <c r="B49" s="107"/>
      <c r="C49" s="105"/>
      <c r="D49" s="250"/>
      <c r="E49" s="250"/>
      <c r="F49" s="250"/>
      <c r="G49" s="250"/>
      <c r="H49" s="250"/>
      <c r="I49" s="250"/>
      <c r="J49" s="250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45" t="s">
        <v>925</v>
      </c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20" t="s">
        <v>920</v>
      </c>
      <c r="E55" s="121"/>
      <c r="F55" s="121"/>
      <c r="G55" s="121"/>
      <c r="H55" s="121"/>
      <c r="I55" s="121"/>
      <c r="J55" s="121"/>
    </row>
    <row r="56" spans="1:10" ht="16.5">
      <c r="A56" s="1"/>
      <c r="B56" s="2"/>
      <c r="D56" s="235"/>
      <c r="E56" s="235"/>
      <c r="F56" s="235"/>
      <c r="G56" s="235"/>
      <c r="H56" s="235"/>
      <c r="I56" s="235"/>
      <c r="J56" s="235"/>
    </row>
    <row r="57" spans="1:10" ht="16.5">
      <c r="A57" s="1"/>
      <c r="B57" s="2"/>
      <c r="D57" s="40"/>
      <c r="E57" s="40"/>
      <c r="F57" s="40"/>
      <c r="G57" s="40"/>
      <c r="H57" s="40"/>
      <c r="I57" s="40"/>
      <c r="J57" s="40"/>
    </row>
    <row r="58" spans="1:10">
      <c r="A58" s="1"/>
      <c r="B58" s="2"/>
      <c r="E58" s="4"/>
      <c r="F58" s="4"/>
    </row>
    <row r="59" spans="1:10">
      <c r="A59" s="1"/>
      <c r="B59" s="2"/>
      <c r="D59" s="27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83" spans="4:4">
      <c r="D83" s="27"/>
    </row>
  </sheetData>
  <mergeCells count="13">
    <mergeCell ref="D56:J56"/>
    <mergeCell ref="E21:F21"/>
    <mergeCell ref="A12:G12"/>
    <mergeCell ref="A13:G13"/>
    <mergeCell ref="A15:G15"/>
    <mergeCell ref="A16:G16"/>
    <mergeCell ref="A17:G17"/>
    <mergeCell ref="B47:C47"/>
    <mergeCell ref="B48:C48"/>
    <mergeCell ref="E47:G47"/>
    <mergeCell ref="E48:G48"/>
    <mergeCell ref="D49:F49"/>
    <mergeCell ref="G49:J49"/>
  </mergeCells>
  <pageMargins left="2.0866141732283467" right="0" top="0" bottom="0.74803149606299213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C5F4-6F07-4C39-9289-8265C29112E5}">
  <sheetPr>
    <pageSetUpPr fitToPage="1"/>
  </sheetPr>
  <dimension ref="A11:J78"/>
  <sheetViews>
    <sheetView topLeftCell="A19" zoomScale="85" zoomScaleNormal="85" workbookViewId="0">
      <selection activeCell="E24" sqref="E24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977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2628955.7999999998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3">
        <v>44201</v>
      </c>
      <c r="B24" s="2">
        <v>2342</v>
      </c>
      <c r="C24" t="s">
        <v>809</v>
      </c>
      <c r="D24" t="s">
        <v>978</v>
      </c>
      <c r="E24" s="80"/>
      <c r="F24" s="80">
        <v>100000</v>
      </c>
      <c r="G24" s="140">
        <f>G21+E24-F24</f>
        <v>2528955.7999999998</v>
      </c>
      <c r="H24" s="105"/>
      <c r="I24" s="105"/>
      <c r="J24" s="105"/>
    </row>
    <row r="25" spans="1:10" ht="15.75">
      <c r="A25" s="13">
        <v>44210</v>
      </c>
      <c r="B25" s="2">
        <v>2343</v>
      </c>
      <c r="C25" t="s">
        <v>979</v>
      </c>
      <c r="D25" t="s">
        <v>688</v>
      </c>
      <c r="E25" s="80"/>
      <c r="F25" s="80">
        <v>10500</v>
      </c>
      <c r="G25" s="140">
        <f>G24+E25-F25</f>
        <v>2518455.7999999998</v>
      </c>
      <c r="H25" s="105"/>
      <c r="I25" s="105"/>
      <c r="J25" s="105"/>
    </row>
    <row r="26" spans="1:10" ht="15.75">
      <c r="A26" s="13">
        <v>44211</v>
      </c>
      <c r="B26" s="2">
        <v>2344</v>
      </c>
      <c r="C26" t="s">
        <v>36</v>
      </c>
      <c r="D26" t="s">
        <v>136</v>
      </c>
      <c r="E26" s="80"/>
      <c r="F26" s="80">
        <v>0</v>
      </c>
      <c r="G26" s="140">
        <f t="shared" ref="G26:G33" si="0">G25+E26-F26</f>
        <v>2518455.7999999998</v>
      </c>
      <c r="H26" s="105"/>
      <c r="I26" s="105"/>
      <c r="J26" s="105"/>
    </row>
    <row r="27" spans="1:10" ht="15.75">
      <c r="A27" s="13">
        <v>44211</v>
      </c>
      <c r="B27" s="2">
        <v>2345</v>
      </c>
      <c r="C27" t="s">
        <v>36</v>
      </c>
      <c r="D27" t="s">
        <v>136</v>
      </c>
      <c r="E27" s="80"/>
      <c r="F27" s="80">
        <v>0</v>
      </c>
      <c r="G27" s="140">
        <f t="shared" si="0"/>
        <v>2518455.7999999998</v>
      </c>
      <c r="H27" s="105"/>
      <c r="I27" s="105"/>
      <c r="J27" s="105"/>
    </row>
    <row r="28" spans="1:10" ht="15.75">
      <c r="A28" s="13">
        <v>44211</v>
      </c>
      <c r="B28" s="2">
        <v>2346</v>
      </c>
      <c r="C28" t="s">
        <v>980</v>
      </c>
      <c r="D28" t="s">
        <v>981</v>
      </c>
      <c r="E28" s="80"/>
      <c r="F28" s="80">
        <v>8276.1200000000008</v>
      </c>
      <c r="G28" s="140">
        <f t="shared" si="0"/>
        <v>2510179.6799999997</v>
      </c>
      <c r="H28" s="105"/>
      <c r="I28" s="105"/>
      <c r="J28" s="105"/>
    </row>
    <row r="29" spans="1:10" ht="15.75">
      <c r="A29" s="13">
        <v>44222</v>
      </c>
      <c r="B29" s="2">
        <v>2347</v>
      </c>
      <c r="C29" t="s">
        <v>636</v>
      </c>
      <c r="D29" t="s">
        <v>982</v>
      </c>
      <c r="E29" s="80"/>
      <c r="F29" s="80">
        <v>28975.64</v>
      </c>
      <c r="G29" s="140">
        <f t="shared" si="0"/>
        <v>2481204.0399999996</v>
      </c>
      <c r="H29" s="105"/>
      <c r="I29" s="105"/>
      <c r="J29" s="105"/>
    </row>
    <row r="30" spans="1:10" ht="15.75">
      <c r="A30" s="13">
        <v>44223</v>
      </c>
      <c r="B30" s="2">
        <v>2348</v>
      </c>
      <c r="C30" t="s">
        <v>50</v>
      </c>
      <c r="D30" t="s">
        <v>685</v>
      </c>
      <c r="E30" s="80"/>
      <c r="F30" s="80">
        <v>40652.49</v>
      </c>
      <c r="G30" s="140">
        <f t="shared" si="0"/>
        <v>2440551.5499999993</v>
      </c>
      <c r="H30" s="105"/>
      <c r="I30" s="105"/>
      <c r="J30" s="105"/>
    </row>
    <row r="31" spans="1:10" ht="15.75">
      <c r="A31" s="13">
        <v>44223</v>
      </c>
      <c r="B31" s="2">
        <v>2349</v>
      </c>
      <c r="C31" t="s">
        <v>983</v>
      </c>
      <c r="D31" t="s">
        <v>984</v>
      </c>
      <c r="E31" s="80"/>
      <c r="F31" s="80">
        <v>70782.36</v>
      </c>
      <c r="G31" s="140">
        <f t="shared" si="0"/>
        <v>2369769.1899999995</v>
      </c>
      <c r="H31" s="105"/>
      <c r="I31" s="105"/>
      <c r="J31" s="105"/>
    </row>
    <row r="32" spans="1:10" ht="15.75">
      <c r="A32" s="13">
        <v>44225</v>
      </c>
      <c r="B32" s="2" t="s">
        <v>401</v>
      </c>
      <c r="C32" t="s">
        <v>146</v>
      </c>
      <c r="D32" t="s">
        <v>985</v>
      </c>
      <c r="E32" s="80"/>
      <c r="F32" s="80">
        <v>18567.2</v>
      </c>
      <c r="G32" s="140">
        <f t="shared" si="0"/>
        <v>2351201.9899999993</v>
      </c>
      <c r="H32" s="105"/>
      <c r="I32" s="105"/>
      <c r="J32" s="105"/>
    </row>
    <row r="33" spans="1:10" ht="15" customHeight="1" thickBot="1">
      <c r="A33" s="29">
        <v>44225</v>
      </c>
      <c r="B33" s="30" t="s">
        <v>401</v>
      </c>
      <c r="C33" s="17" t="s">
        <v>146</v>
      </c>
      <c r="D33" s="17" t="s">
        <v>986</v>
      </c>
      <c r="E33" s="89"/>
      <c r="F33" s="89">
        <v>851.92</v>
      </c>
      <c r="G33" s="158">
        <f t="shared" si="0"/>
        <v>2350350.0699999994</v>
      </c>
      <c r="H33" s="105"/>
      <c r="I33" s="105"/>
      <c r="J33" s="105"/>
    </row>
    <row r="34" spans="1:10" ht="15" customHeight="1">
      <c r="A34" s="13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7.25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>
      <c r="A42" s="115"/>
      <c r="B42" s="250" t="s">
        <v>842</v>
      </c>
      <c r="C42" s="250"/>
      <c r="D42" s="105"/>
      <c r="E42" s="254" t="s">
        <v>924</v>
      </c>
      <c r="F42" s="254"/>
      <c r="G42" s="254"/>
      <c r="H42" s="105"/>
      <c r="I42" s="105"/>
      <c r="J42" s="105"/>
    </row>
    <row r="43" spans="1:10" ht="15.75">
      <c r="A43" s="105"/>
      <c r="B43" s="249" t="s">
        <v>844</v>
      </c>
      <c r="C43" s="249"/>
      <c r="D43" s="118"/>
      <c r="E43" s="249" t="s">
        <v>845</v>
      </c>
      <c r="F43" s="249"/>
      <c r="G43" s="249"/>
      <c r="H43" s="118"/>
      <c r="I43" s="118"/>
      <c r="J43" s="118"/>
    </row>
    <row r="44" spans="1:10" ht="17.25">
      <c r="A44" s="119"/>
      <c r="B44" s="107"/>
      <c r="C44" s="105"/>
      <c r="D44" s="250"/>
      <c r="E44" s="250"/>
      <c r="F44" s="250"/>
      <c r="G44" s="250"/>
      <c r="H44" s="250"/>
      <c r="I44" s="250"/>
      <c r="J44" s="250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20" t="s">
        <v>920</v>
      </c>
      <c r="E50" s="121"/>
      <c r="F50" s="121"/>
      <c r="G50" s="121"/>
      <c r="H50" s="121"/>
      <c r="I50" s="121"/>
      <c r="J50" s="121"/>
    </row>
    <row r="51" spans="1:10" ht="16.5">
      <c r="A51" s="1"/>
      <c r="B51" s="2"/>
      <c r="D51" s="235"/>
      <c r="E51" s="235"/>
      <c r="F51" s="235"/>
      <c r="G51" s="235"/>
      <c r="H51" s="235"/>
      <c r="I51" s="235"/>
      <c r="J51" s="235"/>
    </row>
    <row r="52" spans="1:10" ht="16.5">
      <c r="A52" s="1"/>
      <c r="B52" s="2"/>
      <c r="D52" s="40"/>
      <c r="E52" s="40"/>
      <c r="F52" s="40"/>
      <c r="G52" s="40"/>
      <c r="H52" s="40"/>
      <c r="I52" s="40"/>
      <c r="J52" s="40"/>
    </row>
    <row r="53" spans="1:10">
      <c r="A53" s="1"/>
      <c r="B53" s="2"/>
      <c r="E53" s="4"/>
      <c r="F53" s="4"/>
    </row>
    <row r="54" spans="1:10">
      <c r="A54" s="1"/>
      <c r="B54" s="2"/>
      <c r="D54" s="27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78" spans="4:4">
      <c r="D78" s="27"/>
    </row>
  </sheetData>
  <mergeCells count="13">
    <mergeCell ref="E21:F21"/>
    <mergeCell ref="A12:G12"/>
    <mergeCell ref="A13:G13"/>
    <mergeCell ref="A15:G15"/>
    <mergeCell ref="A16:G16"/>
    <mergeCell ref="A17:G17"/>
    <mergeCell ref="D51:J51"/>
    <mergeCell ref="B42:C42"/>
    <mergeCell ref="E42:G42"/>
    <mergeCell ref="B43:C43"/>
    <mergeCell ref="E43:G43"/>
    <mergeCell ref="D44:F44"/>
    <mergeCell ref="G44:J44"/>
  </mergeCells>
  <pageMargins left="2.0866141732283467" right="0" top="0" bottom="0.74803149606299213" header="0.31496062992125984" footer="0.31496062992125984"/>
  <pageSetup scale="5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9B3C-AFC8-4938-8FFD-43343430B7DC}">
  <sheetPr>
    <pageSetUpPr fitToPage="1"/>
  </sheetPr>
  <dimension ref="A11:J77"/>
  <sheetViews>
    <sheetView topLeftCell="A13" zoomScale="85" zoomScaleNormal="85" workbookViewId="0">
      <selection activeCell="G32" sqref="A32:G32"/>
    </sheetView>
  </sheetViews>
  <sheetFormatPr defaultColWidth="11.42578125" defaultRowHeight="1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988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2350350.0699999998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3">
        <v>44229</v>
      </c>
      <c r="B24" s="2">
        <v>2350</v>
      </c>
      <c r="C24" t="s">
        <v>36</v>
      </c>
      <c r="D24" t="s">
        <v>136</v>
      </c>
      <c r="E24" s="4"/>
      <c r="F24" s="4">
        <v>0</v>
      </c>
      <c r="G24" s="140">
        <f>G21+E24-F24</f>
        <v>2350350.0699999998</v>
      </c>
      <c r="H24" s="105"/>
      <c r="I24" s="105"/>
      <c r="J24" s="105"/>
    </row>
    <row r="25" spans="1:10" ht="15.75">
      <c r="A25" s="13">
        <v>44230</v>
      </c>
      <c r="B25" s="2">
        <v>2351</v>
      </c>
      <c r="C25" t="s">
        <v>927</v>
      </c>
      <c r="D25" t="s">
        <v>989</v>
      </c>
      <c r="E25" s="4"/>
      <c r="F25" s="4">
        <v>40000</v>
      </c>
      <c r="G25" s="140">
        <f>G24+E25-F25</f>
        <v>2310350.0699999998</v>
      </c>
      <c r="H25" s="105"/>
      <c r="I25" s="105"/>
      <c r="J25" s="105"/>
    </row>
    <row r="26" spans="1:10" ht="15.75">
      <c r="A26" s="13">
        <v>44230</v>
      </c>
      <c r="B26" s="2">
        <v>2352</v>
      </c>
      <c r="C26" t="s">
        <v>927</v>
      </c>
      <c r="D26" t="s">
        <v>686</v>
      </c>
      <c r="E26" s="4"/>
      <c r="F26" s="4">
        <v>59700</v>
      </c>
      <c r="G26" s="140">
        <f t="shared" ref="G26:G32" si="0">G25+E26-F26</f>
        <v>2250650.0699999998</v>
      </c>
      <c r="H26" s="105"/>
      <c r="I26" s="105"/>
      <c r="J26" s="105"/>
    </row>
    <row r="27" spans="1:10" ht="15.75">
      <c r="A27" s="13">
        <v>44231</v>
      </c>
      <c r="B27" s="2">
        <v>2353</v>
      </c>
      <c r="C27" t="s">
        <v>983</v>
      </c>
      <c r="D27" t="s">
        <v>990</v>
      </c>
      <c r="E27" s="4"/>
      <c r="F27" s="4">
        <v>23594.12</v>
      </c>
      <c r="G27" s="140">
        <f t="shared" si="0"/>
        <v>2227055.9499999997</v>
      </c>
      <c r="H27" s="105"/>
      <c r="I27" s="105"/>
      <c r="J27" s="105"/>
    </row>
    <row r="28" spans="1:10" ht="15.75">
      <c r="A28" s="13">
        <v>44242</v>
      </c>
      <c r="B28" s="2">
        <v>2354</v>
      </c>
      <c r="C28" t="s">
        <v>50</v>
      </c>
      <c r="D28" t="s">
        <v>685</v>
      </c>
      <c r="E28" s="4"/>
      <c r="F28" s="4">
        <v>42596.07</v>
      </c>
      <c r="G28" s="140">
        <f t="shared" si="0"/>
        <v>2184459.88</v>
      </c>
      <c r="H28" s="105"/>
      <c r="I28" s="105"/>
      <c r="J28" s="105"/>
    </row>
    <row r="29" spans="1:10" ht="15.75">
      <c r="A29" s="13">
        <v>44250</v>
      </c>
      <c r="B29" s="2">
        <v>2355</v>
      </c>
      <c r="C29" t="s">
        <v>991</v>
      </c>
      <c r="D29" t="s">
        <v>992</v>
      </c>
      <c r="E29" s="4"/>
      <c r="F29" s="4">
        <v>5000</v>
      </c>
      <c r="G29" s="140">
        <f t="shared" si="0"/>
        <v>2179459.88</v>
      </c>
      <c r="H29" s="105"/>
      <c r="I29" s="105"/>
      <c r="J29" s="105"/>
    </row>
    <row r="30" spans="1:10" ht="15.75">
      <c r="A30" s="13">
        <v>44253</v>
      </c>
      <c r="B30" s="2">
        <v>2356</v>
      </c>
      <c r="C30" t="s">
        <v>927</v>
      </c>
      <c r="D30" t="s">
        <v>686</v>
      </c>
      <c r="E30" s="4"/>
      <c r="F30" s="4">
        <v>64100</v>
      </c>
      <c r="G30" s="140">
        <f t="shared" si="0"/>
        <v>2115359.88</v>
      </c>
      <c r="H30" s="105"/>
      <c r="I30" s="105"/>
      <c r="J30" s="105"/>
    </row>
    <row r="31" spans="1:10" ht="15.75">
      <c r="A31" s="13">
        <v>44255</v>
      </c>
      <c r="B31" s="2" t="s">
        <v>401</v>
      </c>
      <c r="C31" t="s">
        <v>146</v>
      </c>
      <c r="D31" t="s">
        <v>985</v>
      </c>
      <c r="E31" s="4"/>
      <c r="F31" s="4">
        <v>145100.69</v>
      </c>
      <c r="G31" s="140">
        <f t="shared" si="0"/>
        <v>1970259.19</v>
      </c>
      <c r="H31" s="105"/>
      <c r="I31" s="105"/>
      <c r="J31" s="105"/>
    </row>
    <row r="32" spans="1:10" ht="16.5" thickBot="1">
      <c r="A32" s="29">
        <v>44255</v>
      </c>
      <c r="B32" s="30" t="s">
        <v>401</v>
      </c>
      <c r="C32" s="17" t="s">
        <v>146</v>
      </c>
      <c r="D32" s="17" t="s">
        <v>993</v>
      </c>
      <c r="E32" s="10"/>
      <c r="F32" s="10">
        <v>646.85</v>
      </c>
      <c r="G32" s="158">
        <f t="shared" si="0"/>
        <v>1969612.3399999999</v>
      </c>
      <c r="H32" s="105"/>
      <c r="I32" s="105"/>
      <c r="J32" s="105"/>
    </row>
    <row r="33" spans="1:10" ht="15" customHeight="1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7.25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>
      <c r="A41" s="115"/>
      <c r="B41" s="250" t="s">
        <v>842</v>
      </c>
      <c r="C41" s="250"/>
      <c r="D41" s="105"/>
      <c r="E41" s="254" t="s">
        <v>924</v>
      </c>
      <c r="F41" s="254"/>
      <c r="G41" s="254"/>
      <c r="H41" s="105"/>
      <c r="I41" s="105"/>
      <c r="J41" s="105"/>
    </row>
    <row r="42" spans="1:10" ht="15.75">
      <c r="A42" s="105"/>
      <c r="B42" s="249" t="s">
        <v>844</v>
      </c>
      <c r="C42" s="249"/>
      <c r="D42" s="118"/>
      <c r="E42" s="249" t="s">
        <v>845</v>
      </c>
      <c r="F42" s="249"/>
      <c r="G42" s="249"/>
      <c r="H42" s="118"/>
      <c r="I42" s="118"/>
      <c r="J42" s="118"/>
    </row>
    <row r="43" spans="1:10" ht="17.25">
      <c r="A43" s="119"/>
      <c r="B43" s="107"/>
      <c r="C43" s="105"/>
      <c r="D43" s="250"/>
      <c r="E43" s="250"/>
      <c r="F43" s="250"/>
      <c r="G43" s="250"/>
      <c r="H43" s="250"/>
      <c r="I43" s="250"/>
      <c r="J43" s="250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20" t="s">
        <v>920</v>
      </c>
      <c r="E49" s="121"/>
      <c r="F49" s="121"/>
      <c r="G49" s="121"/>
      <c r="H49" s="121"/>
      <c r="I49" s="121"/>
      <c r="J49" s="121"/>
    </row>
    <row r="50" spans="1:10" ht="16.5">
      <c r="A50" s="1"/>
      <c r="B50" s="2"/>
      <c r="D50" s="235"/>
      <c r="E50" s="235"/>
      <c r="F50" s="235"/>
      <c r="G50" s="235"/>
      <c r="H50" s="235"/>
      <c r="I50" s="235"/>
      <c r="J50" s="235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>
      <c r="A52" s="1"/>
      <c r="B52" s="2"/>
      <c r="E52" s="4"/>
      <c r="F52" s="4"/>
    </row>
    <row r="53" spans="1:10">
      <c r="A53" s="1"/>
      <c r="B53" s="2"/>
      <c r="D53" s="27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77" spans="4:4">
      <c r="D77" s="27"/>
    </row>
  </sheetData>
  <mergeCells count="13">
    <mergeCell ref="E21:F21"/>
    <mergeCell ref="A12:G12"/>
    <mergeCell ref="A13:G13"/>
    <mergeCell ref="A15:G15"/>
    <mergeCell ref="A16:G16"/>
    <mergeCell ref="A17:G17"/>
    <mergeCell ref="D50:J50"/>
    <mergeCell ref="B41:C41"/>
    <mergeCell ref="E41:G41"/>
    <mergeCell ref="B42:C42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3746-5291-45DB-8D3C-F6258BF9A284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3C10-55E0-4E89-B83A-B554D4DD85E0}">
  <sheetPr>
    <pageSetUpPr fitToPage="1"/>
  </sheetPr>
  <dimension ref="A11:J84"/>
  <sheetViews>
    <sheetView topLeftCell="A19" zoomScale="85" zoomScaleNormal="85" workbookViewId="0">
      <selection activeCell="D52" sqref="D52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994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1969612.34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53" t="s">
        <v>619</v>
      </c>
      <c r="F23" s="153" t="s">
        <v>620</v>
      </c>
      <c r="G23" s="151" t="s">
        <v>621</v>
      </c>
      <c r="H23" s="105"/>
      <c r="I23" s="105"/>
      <c r="J23" s="105"/>
    </row>
    <row r="24" spans="1:10" ht="15.75">
      <c r="A24" s="13">
        <v>44258</v>
      </c>
      <c r="B24" s="2">
        <v>2357</v>
      </c>
      <c r="C24" t="s">
        <v>636</v>
      </c>
      <c r="D24" t="s">
        <v>995</v>
      </c>
      <c r="E24" s="4"/>
      <c r="F24" s="4">
        <v>6931.07</v>
      </c>
      <c r="G24" s="140">
        <f>G21+E24-F24</f>
        <v>1962681.27</v>
      </c>
      <c r="H24" s="105"/>
      <c r="I24" s="105"/>
      <c r="J24" s="105"/>
    </row>
    <row r="25" spans="1:10" ht="15.75">
      <c r="A25" s="13">
        <v>44258</v>
      </c>
      <c r="B25" s="2">
        <v>2358</v>
      </c>
      <c r="C25" t="s">
        <v>996</v>
      </c>
      <c r="D25" t="s">
        <v>685</v>
      </c>
      <c r="E25" s="4"/>
      <c r="F25" s="4">
        <v>48303.3</v>
      </c>
      <c r="G25" s="140">
        <f>G24+E25-F25</f>
        <v>1914377.97</v>
      </c>
      <c r="H25" s="105"/>
      <c r="I25" s="105"/>
      <c r="J25" s="105"/>
    </row>
    <row r="26" spans="1:10" ht="15.75">
      <c r="A26" s="13">
        <v>44259</v>
      </c>
      <c r="B26" s="2" t="s">
        <v>73</v>
      </c>
      <c r="C26" t="s">
        <v>997</v>
      </c>
      <c r="D26" t="s">
        <v>998</v>
      </c>
      <c r="E26" s="4"/>
      <c r="F26" s="4">
        <v>94000</v>
      </c>
      <c r="G26" s="140">
        <f t="shared" ref="G26:G41" si="0">G25+E26-F26</f>
        <v>1820377.97</v>
      </c>
      <c r="H26" s="105"/>
      <c r="I26" s="105"/>
      <c r="J26" s="105"/>
    </row>
    <row r="27" spans="1:10" ht="15.75">
      <c r="A27" s="13">
        <v>44260</v>
      </c>
      <c r="B27" s="2" t="s">
        <v>679</v>
      </c>
      <c r="C27" t="s">
        <v>1</v>
      </c>
      <c r="D27" t="s">
        <v>999</v>
      </c>
      <c r="E27" s="4">
        <v>69736.100000000006</v>
      </c>
      <c r="G27" s="140">
        <f t="shared" si="0"/>
        <v>1890114.07</v>
      </c>
      <c r="H27" s="105"/>
      <c r="I27" s="105"/>
      <c r="J27" s="105"/>
    </row>
    <row r="28" spans="1:10" ht="15.75">
      <c r="A28" s="13">
        <v>44263</v>
      </c>
      <c r="B28" s="2">
        <v>2359</v>
      </c>
      <c r="C28" t="s">
        <v>1000</v>
      </c>
      <c r="D28" t="s">
        <v>1001</v>
      </c>
      <c r="E28" s="4"/>
      <c r="F28" s="4">
        <v>32770</v>
      </c>
      <c r="G28" s="140">
        <f t="shared" si="0"/>
        <v>1857344.07</v>
      </c>
      <c r="H28" s="105"/>
      <c r="I28" s="105"/>
      <c r="J28" s="105"/>
    </row>
    <row r="29" spans="1:10" ht="15.75">
      <c r="A29" s="13">
        <v>44263</v>
      </c>
      <c r="B29" s="2">
        <v>2360</v>
      </c>
      <c r="C29" t="s">
        <v>1002</v>
      </c>
      <c r="D29" t="s">
        <v>1003</v>
      </c>
      <c r="E29" s="4"/>
      <c r="F29" s="4">
        <v>103296</v>
      </c>
      <c r="G29" s="140">
        <f t="shared" si="0"/>
        <v>1754048.07</v>
      </c>
      <c r="H29" s="105"/>
      <c r="I29" s="105"/>
      <c r="J29" s="105"/>
    </row>
    <row r="30" spans="1:10" ht="15.75">
      <c r="A30" s="13">
        <v>44263</v>
      </c>
      <c r="B30" s="2">
        <v>2361</v>
      </c>
      <c r="C30" t="s">
        <v>1004</v>
      </c>
      <c r="D30" t="s">
        <v>1005</v>
      </c>
      <c r="E30" s="4"/>
      <c r="F30" s="4">
        <v>5876</v>
      </c>
      <c r="G30" s="140">
        <f t="shared" si="0"/>
        <v>1748172.07</v>
      </c>
      <c r="H30" s="105"/>
      <c r="I30" s="105"/>
      <c r="J30" s="105"/>
    </row>
    <row r="31" spans="1:10" ht="15.75">
      <c r="A31" s="13">
        <v>44263</v>
      </c>
      <c r="B31" s="2">
        <v>2362</v>
      </c>
      <c r="C31" t="s">
        <v>1004</v>
      </c>
      <c r="D31" t="s">
        <v>1006</v>
      </c>
      <c r="E31" s="4"/>
      <c r="F31" s="4">
        <v>17176</v>
      </c>
      <c r="G31" s="140">
        <f t="shared" si="0"/>
        <v>1730996.07</v>
      </c>
      <c r="H31" s="105"/>
      <c r="I31" s="105"/>
      <c r="J31" s="105"/>
    </row>
    <row r="32" spans="1:10" ht="15.75">
      <c r="A32" s="13">
        <v>44271</v>
      </c>
      <c r="B32" s="2">
        <v>2363</v>
      </c>
      <c r="C32" t="s">
        <v>636</v>
      </c>
      <c r="D32" t="s">
        <v>1007</v>
      </c>
      <c r="E32" s="4"/>
      <c r="F32" s="4">
        <v>4751.72</v>
      </c>
      <c r="G32" s="140">
        <f t="shared" si="0"/>
        <v>1726244.35</v>
      </c>
      <c r="H32" s="105"/>
      <c r="I32" s="105"/>
      <c r="J32" s="105"/>
    </row>
    <row r="33" spans="1:10" ht="15.75">
      <c r="A33" s="13">
        <v>44271</v>
      </c>
      <c r="B33" s="2">
        <v>2364</v>
      </c>
      <c r="C33" t="s">
        <v>927</v>
      </c>
      <c r="D33" t="s">
        <v>686</v>
      </c>
      <c r="E33" s="4"/>
      <c r="F33" s="4">
        <v>63750</v>
      </c>
      <c r="G33" s="140">
        <f t="shared" si="0"/>
        <v>1662494.35</v>
      </c>
      <c r="H33" s="105"/>
      <c r="I33" s="105"/>
      <c r="J33" s="105"/>
    </row>
    <row r="34" spans="1:10" ht="15" customHeight="1">
      <c r="A34" s="13">
        <v>44271</v>
      </c>
      <c r="B34" s="2">
        <v>2365</v>
      </c>
      <c r="C34" t="s">
        <v>1008</v>
      </c>
      <c r="D34" t="s">
        <v>1009</v>
      </c>
      <c r="E34" s="4"/>
      <c r="F34" s="4">
        <v>11700</v>
      </c>
      <c r="G34" s="140">
        <f t="shared" si="0"/>
        <v>1650794.35</v>
      </c>
      <c r="H34" s="105"/>
      <c r="I34" s="105"/>
      <c r="J34" s="105"/>
    </row>
    <row r="35" spans="1:10" ht="15" customHeight="1">
      <c r="A35" s="13">
        <v>44271</v>
      </c>
      <c r="B35" s="2">
        <v>2366</v>
      </c>
      <c r="C35" t="s">
        <v>1010</v>
      </c>
      <c r="D35" t="s">
        <v>1009</v>
      </c>
      <c r="E35" s="4"/>
      <c r="F35" s="4">
        <v>8100</v>
      </c>
      <c r="G35" s="140">
        <f t="shared" si="0"/>
        <v>1642694.35</v>
      </c>
      <c r="H35" s="105"/>
      <c r="I35" s="105"/>
      <c r="J35" s="105"/>
    </row>
    <row r="36" spans="1:10" ht="15" customHeight="1">
      <c r="A36" s="13">
        <v>44272</v>
      </c>
      <c r="B36" s="2">
        <v>2367</v>
      </c>
      <c r="C36" t="s">
        <v>996</v>
      </c>
      <c r="D36" t="s">
        <v>685</v>
      </c>
      <c r="E36" s="4"/>
      <c r="F36" s="4">
        <v>45046.22</v>
      </c>
      <c r="G36" s="140">
        <f t="shared" si="0"/>
        <v>1597648.1300000001</v>
      </c>
      <c r="H36" s="105"/>
      <c r="I36" s="105"/>
      <c r="J36" s="105"/>
    </row>
    <row r="37" spans="1:10" ht="15" customHeight="1">
      <c r="A37" s="13">
        <v>44277</v>
      </c>
      <c r="B37" s="2">
        <v>2368</v>
      </c>
      <c r="C37" t="s">
        <v>991</v>
      </c>
      <c r="D37" t="s">
        <v>1011</v>
      </c>
      <c r="E37" s="4"/>
      <c r="F37" s="4">
        <v>3632</v>
      </c>
      <c r="G37" s="140">
        <f t="shared" si="0"/>
        <v>1594016.1300000001</v>
      </c>
      <c r="H37" s="105" t="s">
        <v>1012</v>
      </c>
      <c r="I37" s="105"/>
      <c r="J37" s="105"/>
    </row>
    <row r="38" spans="1:10" ht="15" customHeight="1">
      <c r="A38" s="13">
        <v>44277</v>
      </c>
      <c r="B38" s="2">
        <v>2369</v>
      </c>
      <c r="C38" t="s">
        <v>1013</v>
      </c>
      <c r="D38" t="s">
        <v>1014</v>
      </c>
      <c r="E38" s="4"/>
      <c r="F38" s="4">
        <v>90000</v>
      </c>
      <c r="G38" s="140">
        <f t="shared" si="0"/>
        <v>1504016.1300000001</v>
      </c>
      <c r="H38" s="105" t="s">
        <v>1012</v>
      </c>
      <c r="I38" s="105"/>
      <c r="J38" s="105"/>
    </row>
    <row r="39" spans="1:10" ht="15" customHeight="1">
      <c r="A39" s="13">
        <v>44280</v>
      </c>
      <c r="B39" s="2">
        <v>2370</v>
      </c>
      <c r="C39" t="s">
        <v>1015</v>
      </c>
      <c r="D39" t="s">
        <v>1016</v>
      </c>
      <c r="E39" s="4"/>
      <c r="F39" s="4">
        <v>90000</v>
      </c>
      <c r="G39" s="140">
        <f t="shared" si="0"/>
        <v>1414016.1300000001</v>
      </c>
      <c r="H39" s="105" t="s">
        <v>1012</v>
      </c>
      <c r="I39" s="105"/>
      <c r="J39" s="105"/>
    </row>
    <row r="40" spans="1:10" ht="15" customHeight="1">
      <c r="A40" s="13">
        <v>44285</v>
      </c>
      <c r="B40" s="2" t="s">
        <v>73</v>
      </c>
      <c r="C40" t="s">
        <v>146</v>
      </c>
      <c r="D40" t="s">
        <v>985</v>
      </c>
      <c r="E40" s="4"/>
      <c r="F40" s="4">
        <v>23699.52</v>
      </c>
      <c r="G40" s="140">
        <f t="shared" si="0"/>
        <v>1390316.61</v>
      </c>
      <c r="H40" s="105"/>
      <c r="I40" s="105"/>
      <c r="J40" s="105"/>
    </row>
    <row r="41" spans="1:10" ht="15" customHeight="1" thickBot="1">
      <c r="A41" s="29">
        <v>44286</v>
      </c>
      <c r="B41" s="30" t="s">
        <v>401</v>
      </c>
      <c r="C41" s="17" t="s">
        <v>146</v>
      </c>
      <c r="D41" s="17" t="s">
        <v>993</v>
      </c>
      <c r="E41" s="10"/>
      <c r="F41" s="10">
        <v>3841.2</v>
      </c>
      <c r="G41" s="140">
        <f t="shared" si="0"/>
        <v>1386475.4100000001</v>
      </c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5" customHeight="1">
      <c r="A45" s="1"/>
      <c r="B45" s="2"/>
      <c r="E45" s="4"/>
      <c r="F45" s="4"/>
      <c r="G45" s="134"/>
      <c r="H45" s="105"/>
      <c r="I45" s="105"/>
      <c r="J45" s="105"/>
    </row>
    <row r="46" spans="1:10" ht="15" customHeight="1">
      <c r="A46" s="1"/>
      <c r="B46" s="2"/>
      <c r="E46" s="4"/>
      <c r="F46" s="4"/>
      <c r="G46" s="134"/>
      <c r="H46" s="105"/>
      <c r="I46" s="105"/>
      <c r="J46" s="105"/>
    </row>
    <row r="47" spans="1:10" ht="17.25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>
      <c r="A48" s="115"/>
      <c r="B48" s="250" t="s">
        <v>842</v>
      </c>
      <c r="C48" s="250"/>
      <c r="D48" s="105"/>
      <c r="E48" s="254" t="s">
        <v>924</v>
      </c>
      <c r="F48" s="254"/>
      <c r="G48" s="254"/>
      <c r="H48" s="105"/>
      <c r="I48" s="105"/>
      <c r="J48" s="105"/>
    </row>
    <row r="49" spans="1:10" ht="15.75">
      <c r="A49" s="105"/>
      <c r="B49" s="249" t="s">
        <v>844</v>
      </c>
      <c r="C49" s="249"/>
      <c r="D49" s="118"/>
      <c r="E49" s="249" t="s">
        <v>845</v>
      </c>
      <c r="F49" s="249"/>
      <c r="G49" s="249"/>
      <c r="H49" s="118"/>
      <c r="I49" s="118"/>
      <c r="J49" s="118"/>
    </row>
    <row r="50" spans="1:10" ht="17.25">
      <c r="A50" s="119"/>
      <c r="B50" s="107"/>
      <c r="C50" s="105"/>
      <c r="D50" s="250"/>
      <c r="E50" s="250"/>
      <c r="F50" s="250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>
      <c r="A56" s="119"/>
      <c r="B56" s="107"/>
      <c r="C56" s="105"/>
      <c r="D56" s="120" t="s">
        <v>920</v>
      </c>
      <c r="E56" s="121"/>
      <c r="F56" s="121"/>
      <c r="G56" s="121"/>
      <c r="H56" s="121"/>
      <c r="I56" s="121"/>
      <c r="J56" s="121"/>
    </row>
    <row r="57" spans="1:10" ht="16.5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>
      <c r="A58" s="1"/>
      <c r="B58" s="2"/>
      <c r="D58" s="40"/>
      <c r="E58" s="40"/>
      <c r="F58" s="40"/>
      <c r="G58" s="40"/>
      <c r="H58" s="40"/>
      <c r="I58" s="40"/>
      <c r="J58" s="40"/>
    </row>
    <row r="59" spans="1:10">
      <c r="A59" s="1"/>
      <c r="B59" s="2"/>
      <c r="E59" s="4"/>
      <c r="F59" s="4"/>
    </row>
    <row r="60" spans="1:10">
      <c r="A60" s="1"/>
      <c r="B60" s="2"/>
      <c r="D60" s="27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64" spans="1:10">
      <c r="A64" s="1"/>
      <c r="B64" s="2"/>
      <c r="E64" s="4"/>
      <c r="F64" s="4"/>
    </row>
    <row r="84" spans="4:4">
      <c r="D84" s="27"/>
    </row>
  </sheetData>
  <mergeCells count="11">
    <mergeCell ref="B48:C48"/>
    <mergeCell ref="E48:G48"/>
    <mergeCell ref="B49:C49"/>
    <mergeCell ref="E49:G49"/>
    <mergeCell ref="D50:F5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6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A6AE-FFC6-4E45-A371-D966437A3E1E}">
  <sheetPr>
    <pageSetUpPr fitToPage="1"/>
  </sheetPr>
  <dimension ref="A11:J84"/>
  <sheetViews>
    <sheetView zoomScale="85" zoomScaleNormal="85" workbookViewId="0">
      <selection activeCell="E11" sqref="E11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1017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1386475.41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44294</v>
      </c>
      <c r="B24" s="2">
        <v>2371</v>
      </c>
      <c r="C24" t="s">
        <v>996</v>
      </c>
      <c r="D24" t="s">
        <v>685</v>
      </c>
      <c r="E24" s="80"/>
      <c r="F24" s="159">
        <v>46982.080000000002</v>
      </c>
      <c r="G24" s="160">
        <f>G21+E24-F24</f>
        <v>1339493.3299999998</v>
      </c>
      <c r="H24" s="105"/>
      <c r="I24" s="105"/>
      <c r="J24" s="105"/>
    </row>
    <row r="25" spans="1:10" ht="15.75">
      <c r="A25" s="13">
        <v>44294</v>
      </c>
      <c r="B25" s="2">
        <v>2372</v>
      </c>
      <c r="C25" t="s">
        <v>927</v>
      </c>
      <c r="D25" t="s">
        <v>686</v>
      </c>
      <c r="E25" s="80"/>
      <c r="F25" s="159">
        <v>64550</v>
      </c>
      <c r="G25" s="160">
        <f>G24+E25-F25</f>
        <v>1274943.3299999998</v>
      </c>
      <c r="H25" s="105"/>
      <c r="I25" s="105"/>
      <c r="J25" s="105"/>
    </row>
    <row r="26" spans="1:10" ht="15.75">
      <c r="A26" s="13">
        <v>44294</v>
      </c>
      <c r="B26" s="2">
        <v>2373</v>
      </c>
      <c r="C26" t="s">
        <v>1018</v>
      </c>
      <c r="D26" t="s">
        <v>1019</v>
      </c>
      <c r="E26" s="80"/>
      <c r="F26" s="159">
        <v>38137.5</v>
      </c>
      <c r="G26" s="160">
        <f t="shared" ref="G26:G37" si="0">G25+E26-F26</f>
        <v>1236805.8299999998</v>
      </c>
      <c r="H26" s="105"/>
      <c r="I26" s="105"/>
      <c r="J26" s="105"/>
    </row>
    <row r="27" spans="1:10" ht="15.75">
      <c r="A27" s="13">
        <v>44294</v>
      </c>
      <c r="B27" s="2">
        <v>2374</v>
      </c>
      <c r="C27" t="s">
        <v>1020</v>
      </c>
      <c r="D27" t="s">
        <v>1021</v>
      </c>
      <c r="E27" s="80"/>
      <c r="F27" s="159">
        <v>8070</v>
      </c>
      <c r="G27" s="160">
        <f t="shared" si="0"/>
        <v>1228735.8299999998</v>
      </c>
      <c r="H27" s="105"/>
      <c r="I27" s="105"/>
      <c r="J27" s="105"/>
    </row>
    <row r="28" spans="1:10" ht="15.75">
      <c r="A28" s="13">
        <v>44301</v>
      </c>
      <c r="B28" s="2">
        <v>2375</v>
      </c>
      <c r="C28" t="s">
        <v>636</v>
      </c>
      <c r="D28" t="s">
        <v>1022</v>
      </c>
      <c r="E28" s="80"/>
      <c r="F28" s="159">
        <v>9470</v>
      </c>
      <c r="G28" s="160">
        <f t="shared" si="0"/>
        <v>1219265.8299999998</v>
      </c>
      <c r="H28" s="105"/>
      <c r="I28" s="105"/>
      <c r="J28" s="105"/>
    </row>
    <row r="29" spans="1:10" ht="15.75">
      <c r="A29" s="13">
        <v>44301</v>
      </c>
      <c r="B29" s="2">
        <v>2376</v>
      </c>
      <c r="C29" t="s">
        <v>36</v>
      </c>
      <c r="D29" t="s">
        <v>136</v>
      </c>
      <c r="E29" s="80"/>
      <c r="F29" s="159">
        <v>0</v>
      </c>
      <c r="G29" s="160">
        <f t="shared" si="0"/>
        <v>1219265.8299999998</v>
      </c>
      <c r="H29" s="105"/>
      <c r="I29" s="105"/>
      <c r="J29" s="105"/>
    </row>
    <row r="30" spans="1:10" ht="15.75">
      <c r="A30" s="13">
        <v>44312</v>
      </c>
      <c r="B30" s="2">
        <v>2377</v>
      </c>
      <c r="C30" t="s">
        <v>1023</v>
      </c>
      <c r="D30" t="s">
        <v>992</v>
      </c>
      <c r="E30" s="80"/>
      <c r="F30" s="159">
        <v>5000</v>
      </c>
      <c r="G30" s="160">
        <f t="shared" si="0"/>
        <v>1214265.8299999998</v>
      </c>
      <c r="H30" s="105"/>
      <c r="I30" s="105"/>
      <c r="J30" s="105"/>
    </row>
    <row r="31" spans="1:10" ht="15.75">
      <c r="A31" s="13">
        <v>44312</v>
      </c>
      <c r="B31" s="2">
        <v>2378</v>
      </c>
      <c r="C31" t="s">
        <v>1024</v>
      </c>
      <c r="D31" t="s">
        <v>992</v>
      </c>
      <c r="E31" s="80"/>
      <c r="F31" s="159">
        <v>5000</v>
      </c>
      <c r="G31" s="160">
        <f t="shared" si="0"/>
        <v>1209265.8299999998</v>
      </c>
      <c r="H31" s="105"/>
      <c r="I31" s="105"/>
      <c r="J31" s="105"/>
    </row>
    <row r="32" spans="1:10" ht="15.75">
      <c r="A32" s="13">
        <v>44314</v>
      </c>
      <c r="B32" s="2">
        <v>2379</v>
      </c>
      <c r="C32" t="s">
        <v>1025</v>
      </c>
      <c r="D32" t="s">
        <v>1026</v>
      </c>
      <c r="E32" s="80"/>
      <c r="F32" s="159">
        <v>11583</v>
      </c>
      <c r="G32" s="160">
        <f t="shared" si="0"/>
        <v>1197682.8299999998</v>
      </c>
      <c r="H32" s="105"/>
      <c r="I32" s="105"/>
      <c r="J32" s="105"/>
    </row>
    <row r="33" spans="1:10" ht="15.75">
      <c r="A33" s="13">
        <v>44315</v>
      </c>
      <c r="B33" s="2">
        <v>2380</v>
      </c>
      <c r="C33" t="s">
        <v>1027</v>
      </c>
      <c r="D33" t="s">
        <v>1028</v>
      </c>
      <c r="E33" s="80"/>
      <c r="F33" s="159">
        <v>147248.89000000001</v>
      </c>
      <c r="G33" s="160">
        <f t="shared" si="0"/>
        <v>1050433.94</v>
      </c>
      <c r="H33" s="105"/>
      <c r="I33" s="105"/>
      <c r="J33" s="105"/>
    </row>
    <row r="34" spans="1:10" ht="15" customHeight="1">
      <c r="A34" s="13">
        <v>44315</v>
      </c>
      <c r="B34" s="2">
        <v>2381</v>
      </c>
      <c r="C34" t="s">
        <v>8</v>
      </c>
      <c r="D34" t="s">
        <v>686</v>
      </c>
      <c r="E34" s="80"/>
      <c r="F34" s="159">
        <v>91850</v>
      </c>
      <c r="G34" s="160">
        <f t="shared" si="0"/>
        <v>958583.94</v>
      </c>
      <c r="H34" s="105"/>
      <c r="I34" s="105"/>
      <c r="J34" s="105"/>
    </row>
    <row r="35" spans="1:10" ht="15" customHeight="1">
      <c r="A35" s="13">
        <v>44315</v>
      </c>
      <c r="B35" s="2">
        <v>2382</v>
      </c>
      <c r="C35" t="s">
        <v>996</v>
      </c>
      <c r="D35" t="s">
        <v>79</v>
      </c>
      <c r="E35" s="80"/>
      <c r="F35" s="159">
        <v>39189.629999999997</v>
      </c>
      <c r="G35" s="160">
        <f t="shared" si="0"/>
        <v>919394.30999999994</v>
      </c>
      <c r="H35" s="105"/>
      <c r="I35" s="105"/>
      <c r="J35" s="105"/>
    </row>
    <row r="36" spans="1:10" ht="15" customHeight="1">
      <c r="A36" s="13">
        <v>44316</v>
      </c>
      <c r="B36" s="2" t="s">
        <v>73</v>
      </c>
      <c r="C36" t="s">
        <v>146</v>
      </c>
      <c r="D36" t="s">
        <v>1029</v>
      </c>
      <c r="E36" s="159"/>
      <c r="F36" s="159">
        <v>322101.94</v>
      </c>
      <c r="G36" s="160">
        <f t="shared" si="0"/>
        <v>597292.36999999988</v>
      </c>
      <c r="H36" s="105"/>
      <c r="I36" s="105"/>
      <c r="J36" s="105"/>
    </row>
    <row r="37" spans="1:10" ht="15" customHeight="1" thickBot="1">
      <c r="A37" s="29">
        <v>44316</v>
      </c>
      <c r="B37" s="30" t="s">
        <v>401</v>
      </c>
      <c r="C37" s="17" t="s">
        <v>146</v>
      </c>
      <c r="D37" s="17" t="s">
        <v>1030</v>
      </c>
      <c r="E37" s="89"/>
      <c r="F37" s="89">
        <v>640.04</v>
      </c>
      <c r="G37" s="161">
        <f t="shared" si="0"/>
        <v>596652.32999999984</v>
      </c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5" customHeight="1">
      <c r="A45" s="1"/>
      <c r="B45" s="2"/>
      <c r="E45" s="4"/>
      <c r="F45" s="4"/>
      <c r="G45" s="134"/>
      <c r="H45" s="105"/>
      <c r="I45" s="105"/>
      <c r="J45" s="105"/>
    </row>
    <row r="46" spans="1:10" ht="15" customHeight="1">
      <c r="A46" s="1"/>
      <c r="B46" s="2"/>
      <c r="E46" s="4"/>
      <c r="F46" s="4"/>
      <c r="G46" s="134"/>
      <c r="H46" s="105"/>
      <c r="I46" s="105"/>
      <c r="J46" s="105"/>
    </row>
    <row r="47" spans="1:10" ht="17.25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>
      <c r="A48" s="115"/>
      <c r="B48" s="250" t="s">
        <v>842</v>
      </c>
      <c r="C48" s="250"/>
      <c r="D48" s="105"/>
      <c r="E48" s="254" t="s">
        <v>924</v>
      </c>
      <c r="F48" s="254"/>
      <c r="G48" s="254"/>
      <c r="H48" s="105"/>
      <c r="I48" s="105"/>
      <c r="J48" s="105"/>
    </row>
    <row r="49" spans="1:10" ht="15.75">
      <c r="A49" s="105"/>
      <c r="B49" s="249" t="s">
        <v>844</v>
      </c>
      <c r="C49" s="249"/>
      <c r="D49" s="118"/>
      <c r="E49" s="249" t="s">
        <v>845</v>
      </c>
      <c r="F49" s="249"/>
      <c r="G49" s="249"/>
      <c r="H49" s="118"/>
      <c r="I49" s="118"/>
      <c r="J49" s="118"/>
    </row>
    <row r="50" spans="1:10" ht="17.25">
      <c r="A50" s="119"/>
      <c r="B50" s="107"/>
      <c r="C50" s="105"/>
      <c r="D50" s="250"/>
      <c r="E50" s="250"/>
      <c r="F50" s="250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>
      <c r="A56" s="119"/>
      <c r="B56" s="107"/>
      <c r="C56" s="105"/>
      <c r="D56" s="120" t="s">
        <v>920</v>
      </c>
      <c r="E56" s="121"/>
      <c r="F56" s="121"/>
      <c r="G56" s="121"/>
      <c r="H56" s="121"/>
      <c r="I56" s="121"/>
      <c r="J56" s="121"/>
    </row>
    <row r="57" spans="1:10" ht="16.5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>
      <c r="A58" s="1"/>
      <c r="B58" s="2"/>
      <c r="D58" s="40"/>
      <c r="E58" s="40"/>
      <c r="F58" s="40"/>
      <c r="G58" s="40"/>
      <c r="H58" s="40"/>
      <c r="I58" s="40"/>
      <c r="J58" s="40"/>
    </row>
    <row r="59" spans="1:10">
      <c r="A59" s="1"/>
      <c r="B59" s="2"/>
      <c r="E59" s="4"/>
      <c r="F59" s="4"/>
    </row>
    <row r="60" spans="1:10">
      <c r="A60" s="1"/>
      <c r="B60" s="2"/>
      <c r="D60" s="27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64" spans="1:10">
      <c r="A64" s="1"/>
      <c r="B64" s="2"/>
      <c r="E64" s="4"/>
      <c r="F64" s="4"/>
    </row>
    <row r="84" spans="4:4">
      <c r="D84" s="27"/>
    </row>
  </sheetData>
  <mergeCells count="11">
    <mergeCell ref="B48:C48"/>
    <mergeCell ref="E48:G48"/>
    <mergeCell ref="B49:C49"/>
    <mergeCell ref="E49:G49"/>
    <mergeCell ref="D50:F5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C316-20DD-4D26-B000-D5B1BAB46C58}">
  <sheetPr>
    <pageSetUpPr fitToPage="1"/>
  </sheetPr>
  <dimension ref="A11:J85"/>
  <sheetViews>
    <sheetView topLeftCell="A10" zoomScale="85" zoomScaleNormal="85" workbookViewId="0">
      <selection activeCell="F41" sqref="F41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1031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596652.32999999996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44320</v>
      </c>
      <c r="B24" s="2">
        <v>2383</v>
      </c>
      <c r="C24" t="s">
        <v>1032</v>
      </c>
      <c r="D24" t="s">
        <v>1033</v>
      </c>
      <c r="E24" s="4"/>
      <c r="F24" s="4">
        <v>14690</v>
      </c>
      <c r="G24" s="160">
        <f>G21+E24-F24</f>
        <v>581962.32999999996</v>
      </c>
      <c r="H24" s="105"/>
      <c r="I24" s="105"/>
      <c r="J24" s="105"/>
    </row>
    <row r="25" spans="1:10" ht="15.75">
      <c r="A25" s="13">
        <v>44320</v>
      </c>
      <c r="B25" s="2">
        <v>2384</v>
      </c>
      <c r="C25" t="s">
        <v>411</v>
      </c>
      <c r="D25" t="s">
        <v>128</v>
      </c>
      <c r="E25" s="4"/>
      <c r="F25" s="4">
        <v>5652.5</v>
      </c>
      <c r="G25" s="160">
        <f>G24+E25-F25</f>
        <v>576309.82999999996</v>
      </c>
      <c r="H25" s="105"/>
      <c r="I25" s="105"/>
      <c r="J25" s="105"/>
    </row>
    <row r="26" spans="1:10" ht="15.75">
      <c r="A26" s="13">
        <v>44320</v>
      </c>
      <c r="B26" s="2" t="s">
        <v>679</v>
      </c>
      <c r="C26" t="s">
        <v>661</v>
      </c>
      <c r="D26" t="s">
        <v>1034</v>
      </c>
      <c r="E26" s="4">
        <v>1350</v>
      </c>
      <c r="F26" s="4"/>
      <c r="G26" s="160">
        <f t="shared" ref="G26:G36" si="0">G25+E26-F26</f>
        <v>577659.82999999996</v>
      </c>
      <c r="H26" s="105"/>
      <c r="I26" s="105"/>
      <c r="J26" s="105"/>
    </row>
    <row r="27" spans="1:10" ht="15.75">
      <c r="A27" s="13">
        <v>44323</v>
      </c>
      <c r="B27" s="2">
        <v>2385</v>
      </c>
      <c r="C27" t="s">
        <v>1035</v>
      </c>
      <c r="D27" t="s">
        <v>1036</v>
      </c>
      <c r="E27" s="4"/>
      <c r="F27" s="4">
        <v>43200</v>
      </c>
      <c r="G27" s="160">
        <f t="shared" si="0"/>
        <v>534459.82999999996</v>
      </c>
      <c r="H27" s="105"/>
      <c r="I27" s="105"/>
      <c r="J27" s="105"/>
    </row>
    <row r="28" spans="1:10" ht="15.75">
      <c r="A28" s="13">
        <v>44328</v>
      </c>
      <c r="B28" s="100" t="s">
        <v>679</v>
      </c>
      <c r="C28" t="s">
        <v>661</v>
      </c>
      <c r="D28" t="s">
        <v>697</v>
      </c>
      <c r="E28" s="4">
        <v>586560</v>
      </c>
      <c r="F28" s="4"/>
      <c r="G28" s="160">
        <f t="shared" si="0"/>
        <v>1121019.83</v>
      </c>
      <c r="H28" s="105"/>
      <c r="I28" s="105"/>
      <c r="J28" s="105"/>
    </row>
    <row r="29" spans="1:10" ht="15.75">
      <c r="A29" s="13">
        <v>44335</v>
      </c>
      <c r="B29" s="2">
        <v>2386</v>
      </c>
      <c r="C29" t="s">
        <v>996</v>
      </c>
      <c r="D29" t="s">
        <v>542</v>
      </c>
      <c r="E29" s="4"/>
      <c r="F29" s="4">
        <v>43391.32</v>
      </c>
      <c r="G29" s="160">
        <f t="shared" si="0"/>
        <v>1077628.51</v>
      </c>
      <c r="H29" s="105"/>
      <c r="I29" s="105"/>
      <c r="J29" s="105"/>
    </row>
    <row r="30" spans="1:10" ht="15.75">
      <c r="A30" s="13">
        <v>44333</v>
      </c>
      <c r="B30" s="2">
        <v>2387</v>
      </c>
      <c r="C30" t="s">
        <v>636</v>
      </c>
      <c r="D30" t="s">
        <v>1037</v>
      </c>
      <c r="E30" s="4"/>
      <c r="F30" s="4">
        <v>9864.94</v>
      </c>
      <c r="G30" s="160">
        <f t="shared" si="0"/>
        <v>1067763.57</v>
      </c>
      <c r="H30" s="105"/>
      <c r="I30" s="105"/>
      <c r="J30" s="105"/>
    </row>
    <row r="31" spans="1:10" ht="15.75">
      <c r="A31" s="13">
        <v>44336</v>
      </c>
      <c r="B31" s="100" t="s">
        <v>679</v>
      </c>
      <c r="C31" t="s">
        <v>661</v>
      </c>
      <c r="D31" t="s">
        <v>1038</v>
      </c>
      <c r="E31" s="4">
        <v>1494100</v>
      </c>
      <c r="F31" s="4"/>
      <c r="G31" s="160">
        <f t="shared" si="0"/>
        <v>2561863.5700000003</v>
      </c>
      <c r="H31" s="105"/>
      <c r="I31" s="105"/>
      <c r="J31" s="105"/>
    </row>
    <row r="32" spans="1:10" ht="15.75">
      <c r="A32" s="13">
        <v>44337</v>
      </c>
      <c r="B32" s="2">
        <v>2388</v>
      </c>
      <c r="C32" t="s">
        <v>927</v>
      </c>
      <c r="D32" t="s">
        <v>1039</v>
      </c>
      <c r="E32" s="4"/>
      <c r="F32" s="4">
        <v>309500</v>
      </c>
      <c r="G32" s="160">
        <f t="shared" si="0"/>
        <v>2252363.5700000003</v>
      </c>
      <c r="H32" s="105"/>
      <c r="I32" s="105"/>
      <c r="J32" s="105"/>
    </row>
    <row r="33" spans="1:10" ht="15.75">
      <c r="A33" s="13">
        <v>44337</v>
      </c>
      <c r="B33" s="2">
        <v>2389</v>
      </c>
      <c r="C33" t="s">
        <v>927</v>
      </c>
      <c r="D33" t="s">
        <v>1040</v>
      </c>
      <c r="E33" s="4"/>
      <c r="F33" s="4">
        <v>27950</v>
      </c>
      <c r="G33" s="160">
        <f t="shared" si="0"/>
        <v>2224413.5700000003</v>
      </c>
      <c r="H33" s="105"/>
      <c r="I33" s="105"/>
      <c r="J33" s="105"/>
    </row>
    <row r="34" spans="1:10" ht="15.75">
      <c r="A34" s="13">
        <v>44337</v>
      </c>
      <c r="B34" s="2">
        <v>2390</v>
      </c>
      <c r="C34" t="s">
        <v>927</v>
      </c>
      <c r="D34" t="s">
        <v>1041</v>
      </c>
      <c r="E34" s="4"/>
      <c r="F34" s="4">
        <v>140950</v>
      </c>
      <c r="G34" s="160">
        <f t="shared" si="0"/>
        <v>2083463.5700000003</v>
      </c>
      <c r="H34" s="105"/>
      <c r="I34" s="105"/>
      <c r="J34" s="105"/>
    </row>
    <row r="35" spans="1:10" ht="15" customHeight="1">
      <c r="A35" s="13">
        <v>44347</v>
      </c>
      <c r="B35" s="2" t="s">
        <v>73</v>
      </c>
      <c r="C35" t="s">
        <v>146</v>
      </c>
      <c r="D35" t="s">
        <v>1029</v>
      </c>
      <c r="E35" s="4"/>
      <c r="F35" s="4">
        <v>170997.05</v>
      </c>
      <c r="G35" s="160">
        <f t="shared" si="0"/>
        <v>1912466.5200000003</v>
      </c>
      <c r="H35" s="105"/>
      <c r="I35" s="105"/>
      <c r="J35" s="105"/>
    </row>
    <row r="36" spans="1:10" ht="15" customHeight="1" thickBot="1">
      <c r="A36" s="29">
        <v>44347</v>
      </c>
      <c r="B36" s="30" t="s">
        <v>401</v>
      </c>
      <c r="C36" s="17" t="s">
        <v>146</v>
      </c>
      <c r="D36" s="17" t="s">
        <v>1042</v>
      </c>
      <c r="E36" s="10"/>
      <c r="F36" s="10">
        <v>1787.62</v>
      </c>
      <c r="G36" s="161">
        <f t="shared" si="0"/>
        <v>1910678.9000000001</v>
      </c>
      <c r="H36" s="105"/>
      <c r="I36" s="105"/>
      <c r="J36" s="105"/>
    </row>
    <row r="37" spans="1:10" ht="15" customHeight="1">
      <c r="A37" s="1"/>
      <c r="B37" s="2"/>
      <c r="E37" s="4"/>
      <c r="F37" s="4"/>
      <c r="G37" s="4"/>
      <c r="H37" s="105"/>
      <c r="I37" s="105"/>
      <c r="J37" s="105"/>
    </row>
    <row r="38" spans="1:10" ht="15" customHeight="1">
      <c r="A38" s="1"/>
      <c r="B38" s="2"/>
      <c r="E38" s="4"/>
      <c r="F38" s="4"/>
      <c r="G38" s="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5" customHeight="1">
      <c r="A45" s="1"/>
      <c r="B45" s="2"/>
      <c r="E45" s="4"/>
      <c r="F45" s="4"/>
      <c r="G45" s="134"/>
      <c r="H45" s="105"/>
      <c r="I45" s="105"/>
      <c r="J45" s="105"/>
    </row>
    <row r="46" spans="1:10" ht="15" customHeight="1">
      <c r="A46" s="1"/>
      <c r="B46" s="2"/>
      <c r="E46" s="4"/>
      <c r="F46" s="4"/>
      <c r="G46" s="134"/>
      <c r="H46" s="105"/>
      <c r="I46" s="105"/>
      <c r="J46" s="105"/>
    </row>
    <row r="47" spans="1:10" ht="15" customHeight="1">
      <c r="A47" s="1"/>
      <c r="B47" s="2"/>
      <c r="E47" s="4"/>
      <c r="F47" s="4"/>
      <c r="G47" s="134"/>
      <c r="H47" s="105"/>
      <c r="I47" s="105"/>
      <c r="J47" s="105"/>
    </row>
    <row r="48" spans="1:10" ht="17.25">
      <c r="A48" s="115"/>
      <c r="B48" s="157"/>
      <c r="C48" s="157"/>
      <c r="D48" s="115"/>
      <c r="E48" s="115"/>
      <c r="F48" s="115"/>
      <c r="G48" s="115"/>
      <c r="H48" s="105"/>
      <c r="I48" s="105"/>
      <c r="J48" s="105"/>
    </row>
    <row r="49" spans="1:10" ht="17.25">
      <c r="A49" s="115"/>
      <c r="B49" s="250" t="s">
        <v>842</v>
      </c>
      <c r="C49" s="250"/>
      <c r="D49" s="105"/>
      <c r="E49" s="254" t="s">
        <v>924</v>
      </c>
      <c r="F49" s="254"/>
      <c r="G49" s="254"/>
      <c r="H49" s="105"/>
      <c r="I49" s="105"/>
      <c r="J49" s="105"/>
    </row>
    <row r="50" spans="1:10" ht="15.75">
      <c r="A50" s="105"/>
      <c r="B50" s="249" t="s">
        <v>844</v>
      </c>
      <c r="C50" s="249"/>
      <c r="D50" s="118"/>
      <c r="E50" s="249" t="s">
        <v>845</v>
      </c>
      <c r="F50" s="249"/>
      <c r="G50" s="249"/>
      <c r="H50" s="118"/>
      <c r="I50" s="118"/>
      <c r="J50" s="118"/>
    </row>
    <row r="51" spans="1:10" ht="17.25">
      <c r="A51" s="119"/>
      <c r="B51" s="107"/>
      <c r="C51" s="105"/>
      <c r="D51" s="250"/>
      <c r="E51" s="250"/>
      <c r="F51" s="250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>
      <c r="A56" s="119"/>
      <c r="B56" s="107"/>
      <c r="C56" s="105"/>
      <c r="D56" s="145" t="s">
        <v>987</v>
      </c>
      <c r="E56" s="115"/>
      <c r="F56" s="115"/>
      <c r="G56" s="115"/>
      <c r="H56" s="115"/>
      <c r="I56" s="115"/>
      <c r="J56" s="115"/>
    </row>
    <row r="57" spans="1:10" ht="17.25">
      <c r="A57" s="119"/>
      <c r="B57" s="107"/>
      <c r="C57" s="105"/>
      <c r="D57" s="120" t="s">
        <v>920</v>
      </c>
      <c r="E57" s="121"/>
      <c r="F57" s="121"/>
      <c r="G57" s="121"/>
      <c r="H57" s="121"/>
      <c r="I57" s="121"/>
      <c r="J57" s="121"/>
    </row>
    <row r="58" spans="1:10" ht="16.5">
      <c r="A58" s="1"/>
      <c r="B58" s="2"/>
      <c r="D58" s="40"/>
      <c r="E58" s="40"/>
      <c r="F58" s="40"/>
      <c r="G58" s="40"/>
      <c r="H58" s="40"/>
      <c r="I58" s="40"/>
      <c r="J58" s="40"/>
    </row>
    <row r="59" spans="1:10" ht="16.5">
      <c r="A59" s="1"/>
      <c r="B59" s="2"/>
      <c r="D59" s="40"/>
      <c r="E59" s="40"/>
      <c r="F59" s="40"/>
      <c r="G59" s="40"/>
      <c r="H59" s="40"/>
      <c r="I59" s="40"/>
      <c r="J59" s="40"/>
    </row>
    <row r="60" spans="1:10">
      <c r="A60" s="1"/>
      <c r="B60" s="2"/>
      <c r="E60" s="4"/>
      <c r="F60" s="4"/>
    </row>
    <row r="61" spans="1:10">
      <c r="A61" s="1"/>
      <c r="B61" s="2"/>
      <c r="D61" s="27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64" spans="1:10">
      <c r="A64" s="1"/>
      <c r="B64" s="2"/>
      <c r="E64" s="4"/>
      <c r="F64" s="4"/>
    </row>
    <row r="65" spans="1:6">
      <c r="A65" s="1"/>
      <c r="B65" s="2"/>
      <c r="E65" s="4"/>
      <c r="F65" s="4"/>
    </row>
    <row r="85" spans="4:4">
      <c r="D85" s="27"/>
    </row>
  </sheetData>
  <mergeCells count="11">
    <mergeCell ref="B49:C49"/>
    <mergeCell ref="E49:G49"/>
    <mergeCell ref="B50:C50"/>
    <mergeCell ref="E50:G50"/>
    <mergeCell ref="D51:F51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428D-79D7-4599-A226-2246A127C0A4}">
  <sheetPr>
    <pageSetUpPr fitToPage="1"/>
  </sheetPr>
  <dimension ref="A11:J81"/>
  <sheetViews>
    <sheetView topLeftCell="A7" zoomScale="85" zoomScaleNormal="85" workbookViewId="0">
      <selection activeCell="B18" sqref="B18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1043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1910678.9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44348</v>
      </c>
      <c r="B24" s="2">
        <v>2391</v>
      </c>
      <c r="C24" t="s">
        <v>636</v>
      </c>
      <c r="D24" t="s">
        <v>1044</v>
      </c>
      <c r="E24" s="163"/>
      <c r="F24" s="163">
        <v>2721.6</v>
      </c>
      <c r="G24" s="160">
        <f>G21+E24-F24</f>
        <v>1907957.2999999998</v>
      </c>
      <c r="H24" s="105"/>
      <c r="I24" s="105"/>
      <c r="J24" s="105"/>
    </row>
    <row r="25" spans="1:10" ht="15.75">
      <c r="A25" s="13">
        <v>44348</v>
      </c>
      <c r="B25" s="2">
        <v>2392</v>
      </c>
      <c r="C25" t="s">
        <v>10</v>
      </c>
      <c r="D25" t="s">
        <v>1045</v>
      </c>
      <c r="E25" s="163"/>
      <c r="F25" s="163">
        <v>10418.82</v>
      </c>
      <c r="G25" s="162">
        <f>G24+E25-F25</f>
        <v>1897538.4799999997</v>
      </c>
      <c r="H25" s="105"/>
      <c r="I25" s="105"/>
      <c r="J25" s="105"/>
    </row>
    <row r="26" spans="1:10" ht="15.75">
      <c r="A26" s="13">
        <v>44349</v>
      </c>
      <c r="B26" s="2">
        <v>2393</v>
      </c>
      <c r="C26" t="s">
        <v>1024</v>
      </c>
      <c r="D26" t="s">
        <v>992</v>
      </c>
      <c r="E26" s="163"/>
      <c r="F26" s="163">
        <v>5227.8999999999996</v>
      </c>
      <c r="G26" s="162">
        <f t="shared" ref="G26:G36" si="0">G25+E26-F26</f>
        <v>1892310.5799999998</v>
      </c>
      <c r="H26" s="105"/>
      <c r="I26" s="105"/>
      <c r="J26" s="105"/>
    </row>
    <row r="27" spans="1:10" ht="15.75">
      <c r="A27" s="13">
        <v>44349</v>
      </c>
      <c r="B27" s="2">
        <v>2394</v>
      </c>
      <c r="C27" t="s">
        <v>1023</v>
      </c>
      <c r="D27" t="s">
        <v>992</v>
      </c>
      <c r="E27" s="163"/>
      <c r="F27" s="163">
        <v>5227.8999999999996</v>
      </c>
      <c r="G27" s="162">
        <f t="shared" si="0"/>
        <v>1887082.68</v>
      </c>
      <c r="H27" s="105"/>
      <c r="I27" s="105"/>
      <c r="J27" s="105"/>
    </row>
    <row r="28" spans="1:10" ht="15.75">
      <c r="A28" s="13">
        <v>44351</v>
      </c>
      <c r="B28" s="2">
        <v>2395</v>
      </c>
      <c r="C28" t="s">
        <v>36</v>
      </c>
      <c r="D28" t="s">
        <v>136</v>
      </c>
      <c r="E28" s="163"/>
      <c r="F28" s="163">
        <v>0</v>
      </c>
      <c r="G28" s="162">
        <f t="shared" si="0"/>
        <v>1887082.68</v>
      </c>
      <c r="H28" s="105"/>
      <c r="I28" s="105"/>
      <c r="J28" s="105"/>
    </row>
    <row r="29" spans="1:10" ht="15.75">
      <c r="A29" s="13">
        <v>44356</v>
      </c>
      <c r="B29" s="2">
        <v>2396</v>
      </c>
      <c r="C29" t="s">
        <v>996</v>
      </c>
      <c r="D29" t="s">
        <v>685</v>
      </c>
      <c r="E29" s="163"/>
      <c r="F29" s="163">
        <v>32549.93</v>
      </c>
      <c r="G29" s="162">
        <f t="shared" si="0"/>
        <v>1854532.75</v>
      </c>
      <c r="H29" s="105"/>
      <c r="I29" s="105"/>
      <c r="J29" s="105"/>
    </row>
    <row r="30" spans="1:10" ht="15.75">
      <c r="A30" s="13">
        <v>44368</v>
      </c>
      <c r="B30" s="2">
        <v>2397</v>
      </c>
      <c r="C30" t="s">
        <v>1046</v>
      </c>
      <c r="D30" s="3" t="s">
        <v>1047</v>
      </c>
      <c r="E30" s="163"/>
      <c r="F30" s="163">
        <v>56250</v>
      </c>
      <c r="G30" s="162">
        <f t="shared" si="0"/>
        <v>1798282.75</v>
      </c>
      <c r="H30" s="105"/>
      <c r="I30" s="105"/>
      <c r="J30" s="105"/>
    </row>
    <row r="31" spans="1:10" ht="15.75">
      <c r="A31" s="13">
        <v>44368</v>
      </c>
      <c r="B31" s="2">
        <v>2398</v>
      </c>
      <c r="C31" s="3" t="s">
        <v>636</v>
      </c>
      <c r="D31" s="3" t="s">
        <v>1048</v>
      </c>
      <c r="E31" s="163"/>
      <c r="F31" s="163">
        <v>8640</v>
      </c>
      <c r="G31" s="162">
        <f t="shared" si="0"/>
        <v>1789642.75</v>
      </c>
      <c r="H31" s="105"/>
      <c r="I31" s="105"/>
      <c r="J31" s="105"/>
    </row>
    <row r="32" spans="1:10" ht="15.75">
      <c r="A32" s="13">
        <v>44368</v>
      </c>
      <c r="B32" s="2">
        <v>2399</v>
      </c>
      <c r="C32" s="3" t="s">
        <v>636</v>
      </c>
      <c r="D32" s="3" t="s">
        <v>1049</v>
      </c>
      <c r="E32" s="163"/>
      <c r="F32" s="163">
        <v>5747.5</v>
      </c>
      <c r="G32" s="162">
        <f t="shared" si="0"/>
        <v>1783895.25</v>
      </c>
      <c r="H32" s="105"/>
      <c r="I32" s="105"/>
      <c r="J32" s="105"/>
    </row>
    <row r="33" spans="1:10" ht="15.75">
      <c r="A33" s="13">
        <v>44368</v>
      </c>
      <c r="B33" s="2">
        <v>2400</v>
      </c>
      <c r="C33" s="3" t="s">
        <v>996</v>
      </c>
      <c r="D33" s="3" t="s">
        <v>1050</v>
      </c>
      <c r="E33" s="163"/>
      <c r="F33" s="163">
        <v>77353.789999999994</v>
      </c>
      <c r="G33" s="162">
        <f t="shared" si="0"/>
        <v>1706541.46</v>
      </c>
      <c r="H33" s="105"/>
      <c r="I33" s="105"/>
      <c r="J33" s="105"/>
    </row>
    <row r="34" spans="1:10" ht="15.75">
      <c r="A34" s="13">
        <v>44370</v>
      </c>
      <c r="B34" s="2">
        <v>2401</v>
      </c>
      <c r="C34" s="3" t="s">
        <v>927</v>
      </c>
      <c r="D34" s="3" t="s">
        <v>686</v>
      </c>
      <c r="E34" s="163"/>
      <c r="F34" s="163">
        <v>66550</v>
      </c>
      <c r="G34" s="162">
        <f t="shared" si="0"/>
        <v>1639991.46</v>
      </c>
      <c r="H34" s="105"/>
      <c r="I34" s="105"/>
      <c r="J34" s="105"/>
    </row>
    <row r="35" spans="1:10" ht="15" customHeight="1">
      <c r="A35" s="13">
        <v>44377</v>
      </c>
      <c r="B35" s="2" t="s">
        <v>73</v>
      </c>
      <c r="C35" t="s">
        <v>146</v>
      </c>
      <c r="D35" t="s">
        <v>1029</v>
      </c>
      <c r="E35" s="163"/>
      <c r="F35" s="163">
        <v>220062.95</v>
      </c>
      <c r="G35" s="162">
        <f t="shared" si="0"/>
        <v>1419928.51</v>
      </c>
      <c r="H35" s="105"/>
      <c r="I35" s="105"/>
      <c r="J35" s="105"/>
    </row>
    <row r="36" spans="1:10" ht="15" customHeight="1" thickBot="1">
      <c r="A36" s="29">
        <v>44377</v>
      </c>
      <c r="B36" s="30" t="s">
        <v>73</v>
      </c>
      <c r="C36" s="17" t="s">
        <v>146</v>
      </c>
      <c r="D36" s="17" t="s">
        <v>1051</v>
      </c>
      <c r="E36" s="164"/>
      <c r="F36" s="164">
        <v>387.35</v>
      </c>
      <c r="G36" s="165">
        <f t="shared" si="0"/>
        <v>1419541.16</v>
      </c>
      <c r="H36" s="105"/>
      <c r="I36" s="105"/>
      <c r="J36" s="105"/>
    </row>
    <row r="37" spans="1:10" ht="15" customHeight="1">
      <c r="A37" s="1"/>
      <c r="B37" s="2"/>
      <c r="E37" s="4"/>
      <c r="F37" s="4"/>
      <c r="G37" s="4"/>
      <c r="H37" s="105"/>
      <c r="I37" s="105"/>
      <c r="J37" s="105"/>
    </row>
    <row r="38" spans="1:10" ht="15" customHeight="1">
      <c r="A38" s="1"/>
      <c r="B38" s="2"/>
      <c r="E38" s="4"/>
      <c r="F38" s="4"/>
      <c r="G38" s="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7.25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>
      <c r="A45" s="115"/>
      <c r="B45" s="250" t="s">
        <v>842</v>
      </c>
      <c r="C45" s="250"/>
      <c r="D45" s="105"/>
      <c r="E45" s="254" t="s">
        <v>924</v>
      </c>
      <c r="F45" s="254"/>
      <c r="G45" s="254"/>
      <c r="H45" s="105"/>
      <c r="I45" s="105"/>
      <c r="J45" s="105"/>
    </row>
    <row r="46" spans="1:10" ht="15.75">
      <c r="A46" s="105"/>
      <c r="B46" s="249" t="s">
        <v>844</v>
      </c>
      <c r="C46" s="249"/>
      <c r="D46" s="118"/>
      <c r="E46" s="249" t="s">
        <v>845</v>
      </c>
      <c r="F46" s="249"/>
      <c r="G46" s="249"/>
      <c r="H46" s="118"/>
      <c r="I46" s="118"/>
      <c r="J46" s="118"/>
    </row>
    <row r="47" spans="1:10" ht="17.25">
      <c r="A47" s="119"/>
      <c r="B47" s="107"/>
      <c r="C47" s="105"/>
      <c r="D47" s="250"/>
      <c r="E47" s="250"/>
      <c r="F47" s="250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20" t="s">
        <v>920</v>
      </c>
      <c r="E53" s="121"/>
      <c r="F53" s="121"/>
      <c r="G53" s="121"/>
      <c r="H53" s="121"/>
      <c r="I53" s="121"/>
      <c r="J53" s="121"/>
    </row>
    <row r="54" spans="1:10" ht="16.5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>
      <c r="A55" s="1"/>
      <c r="B55" s="2"/>
      <c r="D55" s="40"/>
      <c r="E55" s="40"/>
      <c r="F55" s="40"/>
      <c r="G55" s="40"/>
      <c r="H55" s="40"/>
      <c r="I55" s="40"/>
      <c r="J55" s="40"/>
    </row>
    <row r="56" spans="1:10">
      <c r="A56" s="1"/>
      <c r="B56" s="2"/>
      <c r="E56" s="4"/>
      <c r="F56" s="4"/>
    </row>
    <row r="57" spans="1:10">
      <c r="A57" s="1"/>
      <c r="B57" s="2"/>
      <c r="D57" s="27"/>
      <c r="E57" s="4"/>
      <c r="F57" s="4"/>
    </row>
    <row r="58" spans="1:10">
      <c r="A58" s="1"/>
      <c r="B58" s="2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81" spans="4:4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8"/>
  <sheetViews>
    <sheetView workbookViewId="0">
      <selection activeCell="D27" sqref="D27"/>
    </sheetView>
  </sheetViews>
  <sheetFormatPr defaultColWidth="11.42578125" defaultRowHeight="1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103</v>
      </c>
      <c r="B5" s="222"/>
      <c r="C5" s="222"/>
      <c r="D5" s="222"/>
      <c r="E5" s="222"/>
      <c r="F5" s="222"/>
    </row>
    <row r="8" spans="1:7" ht="15.75">
      <c r="A8" s="8" t="s">
        <v>3</v>
      </c>
      <c r="B8" s="9" t="s">
        <v>4</v>
      </c>
      <c r="C8" s="8" t="s">
        <v>5</v>
      </c>
      <c r="D8" s="221" t="s">
        <v>6</v>
      </c>
      <c r="E8" s="221"/>
      <c r="F8" s="8" t="s">
        <v>7</v>
      </c>
    </row>
    <row r="9" spans="1:7">
      <c r="A9" s="1">
        <v>42948</v>
      </c>
      <c r="B9" s="2">
        <v>1637</v>
      </c>
      <c r="C9" t="s">
        <v>104</v>
      </c>
      <c r="D9" t="s">
        <v>105</v>
      </c>
      <c r="E9" s="4"/>
      <c r="F9" s="4">
        <v>43367.5</v>
      </c>
      <c r="G9" s="5"/>
    </row>
    <row r="10" spans="1:7">
      <c r="A10" s="1">
        <v>42948</v>
      </c>
      <c r="B10" s="2">
        <v>1638</v>
      </c>
      <c r="C10" t="s">
        <v>34</v>
      </c>
      <c r="D10" t="s">
        <v>106</v>
      </c>
      <c r="E10" s="4"/>
      <c r="F10" s="4">
        <v>61747.34</v>
      </c>
      <c r="G10" s="5"/>
    </row>
    <row r="11" spans="1:7">
      <c r="A11" s="1">
        <v>42948</v>
      </c>
      <c r="B11" s="2">
        <v>1639</v>
      </c>
      <c r="C11" t="s">
        <v>107</v>
      </c>
      <c r="D11" t="s">
        <v>108</v>
      </c>
      <c r="E11" s="4"/>
      <c r="F11" s="4">
        <v>40000</v>
      </c>
      <c r="G11" s="5"/>
    </row>
    <row r="12" spans="1:7">
      <c r="A12" s="1">
        <v>42948</v>
      </c>
      <c r="B12" s="2">
        <v>1640</v>
      </c>
      <c r="C12" t="s">
        <v>109</v>
      </c>
      <c r="D12" t="s">
        <v>110</v>
      </c>
      <c r="E12" s="4"/>
      <c r="F12" s="4">
        <v>5380</v>
      </c>
      <c r="G12" s="5"/>
    </row>
    <row r="13" spans="1:7" ht="14.25" customHeight="1">
      <c r="A13" s="1">
        <v>42948</v>
      </c>
      <c r="B13" s="2">
        <v>1641</v>
      </c>
      <c r="C13" t="s">
        <v>111</v>
      </c>
      <c r="D13" t="s">
        <v>112</v>
      </c>
      <c r="E13" s="4"/>
      <c r="F13" s="4">
        <v>34476.300000000003</v>
      </c>
      <c r="G13" s="5"/>
    </row>
    <row r="14" spans="1:7">
      <c r="A14" s="1">
        <v>42948</v>
      </c>
      <c r="B14" s="2">
        <v>1642</v>
      </c>
      <c r="C14" t="s">
        <v>113</v>
      </c>
      <c r="D14" t="s">
        <v>114</v>
      </c>
      <c r="E14" s="4"/>
      <c r="F14" s="4">
        <v>33617.5</v>
      </c>
      <c r="G14" s="5"/>
    </row>
    <row r="15" spans="1:7">
      <c r="A15" s="1">
        <v>42957</v>
      </c>
      <c r="B15" s="2">
        <v>1643</v>
      </c>
      <c r="C15" t="s">
        <v>115</v>
      </c>
      <c r="D15" t="s">
        <v>116</v>
      </c>
      <c r="E15" s="4"/>
      <c r="F15" s="4">
        <v>12000</v>
      </c>
      <c r="G15" s="5"/>
    </row>
    <row r="16" spans="1:7">
      <c r="A16" s="1">
        <v>42957</v>
      </c>
      <c r="B16" s="2">
        <v>1644</v>
      </c>
      <c r="C16" t="s">
        <v>117</v>
      </c>
      <c r="D16" t="s">
        <v>118</v>
      </c>
      <c r="E16" s="4"/>
      <c r="F16" s="4">
        <v>15200</v>
      </c>
      <c r="G16" s="5"/>
    </row>
    <row r="17" spans="1:7">
      <c r="A17" s="1">
        <v>42964</v>
      </c>
      <c r="B17" s="2">
        <v>1645</v>
      </c>
      <c r="C17" t="s">
        <v>8</v>
      </c>
      <c r="D17" t="s">
        <v>119</v>
      </c>
      <c r="E17" s="4"/>
      <c r="F17" s="4">
        <v>34750</v>
      </c>
      <c r="G17" s="5"/>
    </row>
    <row r="18" spans="1:7">
      <c r="A18" s="1">
        <v>42964</v>
      </c>
      <c r="B18" s="2">
        <v>1646</v>
      </c>
      <c r="C18" t="s">
        <v>120</v>
      </c>
      <c r="D18" t="s">
        <v>121</v>
      </c>
      <c r="E18" s="4"/>
      <c r="F18" s="4">
        <v>10934.56</v>
      </c>
      <c r="G18" s="5"/>
    </row>
    <row r="19" spans="1:7">
      <c r="A19" s="1">
        <v>42965</v>
      </c>
      <c r="B19" s="2">
        <v>1647</v>
      </c>
      <c r="C19" t="s">
        <v>122</v>
      </c>
      <c r="D19" t="s">
        <v>123</v>
      </c>
      <c r="E19" s="4"/>
      <c r="F19" s="4">
        <v>16927.8</v>
      </c>
      <c r="G19" s="5"/>
    </row>
    <row r="20" spans="1:7">
      <c r="A20" s="1">
        <v>42969</v>
      </c>
      <c r="B20" s="2">
        <v>1648</v>
      </c>
      <c r="C20" t="s">
        <v>15</v>
      </c>
      <c r="D20" t="s">
        <v>124</v>
      </c>
      <c r="E20" s="4"/>
      <c r="F20" s="4">
        <v>20186.5</v>
      </c>
      <c r="G20" s="5"/>
    </row>
    <row r="21" spans="1:7">
      <c r="A21" s="1">
        <v>42971</v>
      </c>
      <c r="B21" s="2">
        <v>1649</v>
      </c>
      <c r="C21" t="s">
        <v>125</v>
      </c>
      <c r="D21" t="s">
        <v>126</v>
      </c>
      <c r="E21" s="4"/>
      <c r="F21" s="4">
        <v>180000</v>
      </c>
      <c r="G21" s="5"/>
    </row>
    <row r="22" spans="1:7" ht="15.75" thickBot="1">
      <c r="A22" s="1">
        <v>42976</v>
      </c>
      <c r="B22" s="2">
        <v>1650</v>
      </c>
      <c r="C22" t="s">
        <v>50</v>
      </c>
      <c r="D22" t="s">
        <v>51</v>
      </c>
      <c r="E22" s="4"/>
      <c r="F22" s="10">
        <v>42354.400000000001</v>
      </c>
      <c r="G22" s="5"/>
    </row>
    <row r="23" spans="1:7" ht="15.75" thickBot="1">
      <c r="A23" s="1"/>
      <c r="B23" s="2"/>
      <c r="E23" s="4"/>
      <c r="F23" s="11">
        <f>SUM(F9:F22)</f>
        <v>550941.9</v>
      </c>
      <c r="G23" s="5"/>
    </row>
    <row r="24" spans="1:7" ht="15.75" thickTop="1">
      <c r="A24" s="1"/>
      <c r="B24" s="2"/>
      <c r="E24" s="4"/>
      <c r="F24" s="4"/>
      <c r="G24" s="5"/>
    </row>
    <row r="25" spans="1:7">
      <c r="A25" s="1"/>
      <c r="B25" s="2"/>
      <c r="E25" s="4"/>
      <c r="F25" s="4"/>
      <c r="G25" s="5"/>
    </row>
    <row r="26" spans="1:7">
      <c r="A26" s="1"/>
      <c r="B26" s="2"/>
      <c r="E26" s="4"/>
      <c r="F26" s="4"/>
    </row>
    <row r="27" spans="1:7" ht="18" customHeight="1">
      <c r="A27" s="1"/>
      <c r="B27" s="2"/>
      <c r="E27" s="4"/>
      <c r="F27" s="4"/>
    </row>
    <row r="28" spans="1:7" ht="17.25" customHeight="1">
      <c r="F28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40C5-656C-42F4-8EFE-A1BC1D19B151}">
  <sheetPr>
    <pageSetUpPr fitToPage="1"/>
  </sheetPr>
  <dimension ref="A11:J78"/>
  <sheetViews>
    <sheetView topLeftCell="A10" zoomScale="85" zoomScaleNormal="85" workbookViewId="0">
      <selection activeCell="F38" sqref="F38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1052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1419541.16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44378</v>
      </c>
      <c r="B24" s="2">
        <v>2402</v>
      </c>
      <c r="C24" t="s">
        <v>36</v>
      </c>
      <c r="D24" t="s">
        <v>136</v>
      </c>
      <c r="E24" s="4"/>
      <c r="F24" s="4">
        <v>0</v>
      </c>
      <c r="G24" s="160">
        <f>G21+E24-F24</f>
        <v>1419541.16</v>
      </c>
      <c r="H24" s="105"/>
      <c r="I24" s="105"/>
      <c r="J24" s="105"/>
    </row>
    <row r="25" spans="1:10" ht="15.75">
      <c r="A25" s="13">
        <v>44383</v>
      </c>
      <c r="B25" s="2">
        <v>2403</v>
      </c>
      <c r="C25" t="s">
        <v>769</v>
      </c>
      <c r="D25" t="s">
        <v>1053</v>
      </c>
      <c r="E25" s="4"/>
      <c r="F25" s="4">
        <v>54000</v>
      </c>
      <c r="G25" s="162">
        <f>G24+E25-F25</f>
        <v>1365541.16</v>
      </c>
      <c r="H25" s="105"/>
      <c r="I25" s="105"/>
      <c r="J25" s="105"/>
    </row>
    <row r="26" spans="1:10" ht="15.75">
      <c r="A26" s="13">
        <v>44383</v>
      </c>
      <c r="B26" s="2">
        <v>2404</v>
      </c>
      <c r="C26" t="s">
        <v>941</v>
      </c>
      <c r="D26" t="s">
        <v>1054</v>
      </c>
      <c r="E26" s="4"/>
      <c r="F26" s="4">
        <v>27063.5</v>
      </c>
      <c r="G26" s="162">
        <f t="shared" ref="G26:G34" si="0">G25+E26-F26</f>
        <v>1338477.6599999999</v>
      </c>
      <c r="H26" s="105"/>
      <c r="I26" s="105"/>
      <c r="J26" s="105"/>
    </row>
    <row r="27" spans="1:10" ht="15.75">
      <c r="A27" s="13">
        <v>44385</v>
      </c>
      <c r="B27" s="2">
        <v>2405</v>
      </c>
      <c r="C27" t="s">
        <v>1024</v>
      </c>
      <c r="D27" t="s">
        <v>992</v>
      </c>
      <c r="E27" s="4"/>
      <c r="F27" s="4">
        <v>6819</v>
      </c>
      <c r="G27" s="162">
        <f t="shared" si="0"/>
        <v>1331658.6599999999</v>
      </c>
      <c r="H27" s="105"/>
      <c r="I27" s="105"/>
      <c r="J27" s="105"/>
    </row>
    <row r="28" spans="1:10" ht="15.75">
      <c r="A28" s="13">
        <v>44385</v>
      </c>
      <c r="B28" s="2">
        <v>2406</v>
      </c>
      <c r="C28" t="s">
        <v>399</v>
      </c>
      <c r="D28" t="s">
        <v>685</v>
      </c>
      <c r="E28" s="4"/>
      <c r="F28" s="4">
        <v>48283.62</v>
      </c>
      <c r="G28" s="162">
        <f t="shared" si="0"/>
        <v>1283375.0399999998</v>
      </c>
      <c r="H28" s="105"/>
      <c r="I28" s="105"/>
      <c r="J28" s="105"/>
    </row>
    <row r="29" spans="1:10" ht="15.75">
      <c r="A29" s="13">
        <v>44385</v>
      </c>
      <c r="B29" s="2" t="s">
        <v>679</v>
      </c>
      <c r="C29" t="s">
        <v>661</v>
      </c>
      <c r="D29" t="s">
        <v>1055</v>
      </c>
      <c r="E29" s="4">
        <v>27063.5</v>
      </c>
      <c r="F29" s="4"/>
      <c r="G29" s="162">
        <f t="shared" si="0"/>
        <v>1310438.5399999998</v>
      </c>
      <c r="H29" s="105"/>
      <c r="I29" s="105"/>
      <c r="J29" s="105"/>
    </row>
    <row r="30" spans="1:10" ht="15.75">
      <c r="A30" s="13">
        <v>44404</v>
      </c>
      <c r="B30" s="2">
        <v>2407</v>
      </c>
      <c r="C30" t="s">
        <v>636</v>
      </c>
      <c r="D30" t="s">
        <v>1056</v>
      </c>
      <c r="E30" s="4"/>
      <c r="F30" s="4">
        <v>18750</v>
      </c>
      <c r="G30" s="162">
        <f t="shared" si="0"/>
        <v>1291688.5399999998</v>
      </c>
      <c r="H30" s="105"/>
      <c r="I30" s="105"/>
      <c r="J30" s="105"/>
    </row>
    <row r="31" spans="1:10" ht="15.75">
      <c r="A31" s="13">
        <v>44408</v>
      </c>
      <c r="B31" s="2" t="s">
        <v>73</v>
      </c>
      <c r="C31" t="s">
        <v>146</v>
      </c>
      <c r="D31" t="s">
        <v>1057</v>
      </c>
      <c r="E31" s="4"/>
      <c r="F31" s="4">
        <v>56900</v>
      </c>
      <c r="G31" s="162">
        <f t="shared" si="0"/>
        <v>1234788.5399999998</v>
      </c>
      <c r="H31" s="105"/>
      <c r="I31" s="105"/>
      <c r="J31" s="105"/>
    </row>
    <row r="32" spans="1:10" ht="15.75">
      <c r="A32" s="13">
        <v>44408</v>
      </c>
      <c r="B32" s="2" t="s">
        <v>73</v>
      </c>
      <c r="C32" t="s">
        <v>146</v>
      </c>
      <c r="D32" t="s">
        <v>1058</v>
      </c>
      <c r="E32" s="4"/>
      <c r="F32" s="4">
        <v>134540</v>
      </c>
      <c r="G32" s="162">
        <f t="shared" si="0"/>
        <v>1100248.5399999998</v>
      </c>
      <c r="H32" s="105"/>
      <c r="I32" s="105"/>
      <c r="J32" s="105"/>
    </row>
    <row r="33" spans="1:10" ht="15.75">
      <c r="A33" s="13">
        <v>44408</v>
      </c>
      <c r="B33" s="2" t="s">
        <v>73</v>
      </c>
      <c r="C33" t="s">
        <v>146</v>
      </c>
      <c r="D33" t="s">
        <v>1029</v>
      </c>
      <c r="E33" s="4"/>
      <c r="F33" s="4">
        <v>149703.71</v>
      </c>
      <c r="G33" s="162">
        <f t="shared" si="0"/>
        <v>950544.82999999984</v>
      </c>
      <c r="H33" s="105"/>
      <c r="I33" s="105"/>
      <c r="J33" s="105"/>
    </row>
    <row r="34" spans="1:10" ht="16.5" thickBot="1">
      <c r="A34" s="29">
        <v>44408</v>
      </c>
      <c r="B34" s="30" t="s">
        <v>73</v>
      </c>
      <c r="C34" s="17" t="s">
        <v>146</v>
      </c>
      <c r="D34" s="17" t="s">
        <v>1059</v>
      </c>
      <c r="E34" s="10"/>
      <c r="F34" s="10">
        <v>18216.21</v>
      </c>
      <c r="G34" s="166">
        <f t="shared" si="0"/>
        <v>932328.61999999988</v>
      </c>
      <c r="H34" s="105"/>
      <c r="I34" s="105"/>
      <c r="J34" s="105"/>
    </row>
    <row r="35" spans="1:10" ht="15" customHeight="1">
      <c r="A35" s="1"/>
      <c r="B35" s="2"/>
      <c r="E35" s="4"/>
      <c r="F35" s="4"/>
      <c r="G35" s="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7.25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>
      <c r="A42" s="115"/>
      <c r="B42" s="250" t="s">
        <v>842</v>
      </c>
      <c r="C42" s="250"/>
      <c r="D42" s="105"/>
      <c r="E42" s="254" t="s">
        <v>924</v>
      </c>
      <c r="F42" s="254"/>
      <c r="G42" s="254"/>
      <c r="H42" s="105"/>
      <c r="I42" s="105"/>
      <c r="J42" s="105"/>
    </row>
    <row r="43" spans="1:10" ht="15.75">
      <c r="A43" s="105"/>
      <c r="B43" s="249" t="s">
        <v>844</v>
      </c>
      <c r="C43" s="249"/>
      <c r="D43" s="118"/>
      <c r="E43" s="249" t="s">
        <v>845</v>
      </c>
      <c r="F43" s="249"/>
      <c r="G43" s="249"/>
      <c r="H43" s="118"/>
      <c r="I43" s="118"/>
      <c r="J43" s="118"/>
    </row>
    <row r="44" spans="1:10" ht="17.25">
      <c r="A44" s="119"/>
      <c r="B44" s="107"/>
      <c r="C44" s="105"/>
      <c r="D44" s="250"/>
      <c r="E44" s="250"/>
      <c r="F44" s="250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20" t="s">
        <v>920</v>
      </c>
      <c r="E50" s="121"/>
      <c r="F50" s="121"/>
      <c r="G50" s="121"/>
      <c r="H50" s="121"/>
      <c r="I50" s="121"/>
      <c r="J50" s="121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>
      <c r="A52" s="1"/>
      <c r="B52" s="2"/>
      <c r="D52" s="40"/>
      <c r="E52" s="40"/>
      <c r="F52" s="40"/>
      <c r="G52" s="40"/>
      <c r="H52" s="40"/>
      <c r="I52" s="40"/>
      <c r="J52" s="40"/>
    </row>
    <row r="53" spans="1:10">
      <c r="A53" s="1"/>
      <c r="B53" s="2"/>
      <c r="E53" s="4"/>
      <c r="F53" s="4"/>
    </row>
    <row r="54" spans="1:10">
      <c r="A54" s="1"/>
      <c r="B54" s="2"/>
      <c r="D54" s="27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78" spans="4:4">
      <c r="D78" s="27"/>
    </row>
  </sheetData>
  <mergeCells count="11">
    <mergeCell ref="B42:C42"/>
    <mergeCell ref="E42:G42"/>
    <mergeCell ref="B43:C43"/>
    <mergeCell ref="E43:G43"/>
    <mergeCell ref="D44:F44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AAF9-5CCB-40BA-84B9-44EA89425365}">
  <sheetPr>
    <pageSetUpPr fitToPage="1"/>
  </sheetPr>
  <dimension ref="A11:J78"/>
  <sheetViews>
    <sheetView zoomScale="85" zoomScaleNormal="85" workbookViewId="0">
      <selection activeCell="E14" sqref="E14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1060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932328.62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44411</v>
      </c>
      <c r="B24" s="2">
        <v>2408</v>
      </c>
      <c r="C24" t="s">
        <v>1061</v>
      </c>
      <c r="D24" t="s">
        <v>1062</v>
      </c>
      <c r="E24" s="167"/>
      <c r="F24" s="4">
        <v>36000</v>
      </c>
      <c r="G24" s="160">
        <f>G21+E24-F24</f>
        <v>896328.62</v>
      </c>
      <c r="H24" s="105"/>
      <c r="I24" s="105"/>
      <c r="J24" s="105"/>
    </row>
    <row r="25" spans="1:10" ht="15.75">
      <c r="A25" s="13">
        <v>44414</v>
      </c>
      <c r="B25" s="2">
        <v>2409</v>
      </c>
      <c r="C25" t="s">
        <v>1024</v>
      </c>
      <c r="D25" t="s">
        <v>992</v>
      </c>
      <c r="E25" s="167"/>
      <c r="F25" s="4">
        <v>6819</v>
      </c>
      <c r="G25" s="162">
        <f>G24+E25-F25</f>
        <v>889509.62</v>
      </c>
      <c r="H25" s="105"/>
      <c r="I25" s="105"/>
      <c r="J25" s="105"/>
    </row>
    <row r="26" spans="1:10" ht="15.75">
      <c r="A26" s="13">
        <v>44414</v>
      </c>
      <c r="B26" s="2">
        <v>2410</v>
      </c>
      <c r="C26" t="s">
        <v>927</v>
      </c>
      <c r="D26" s="3" t="s">
        <v>686</v>
      </c>
      <c r="E26" s="167"/>
      <c r="F26" s="4">
        <v>88150</v>
      </c>
      <c r="G26" s="162">
        <f t="shared" ref="G26:G35" si="0">G25+E26-F26</f>
        <v>801359.62</v>
      </c>
      <c r="H26" s="105"/>
      <c r="I26" s="105"/>
      <c r="J26" s="105"/>
    </row>
    <row r="27" spans="1:10" ht="15.75">
      <c r="A27" s="13">
        <v>44414</v>
      </c>
      <c r="B27" s="2">
        <v>2411</v>
      </c>
      <c r="C27" t="s">
        <v>399</v>
      </c>
      <c r="D27" t="s">
        <v>685</v>
      </c>
      <c r="E27" s="167"/>
      <c r="F27" s="4">
        <v>42669.91</v>
      </c>
      <c r="G27" s="162">
        <f t="shared" si="0"/>
        <v>758689.71</v>
      </c>
      <c r="H27" s="105"/>
      <c r="I27" s="105"/>
      <c r="J27" s="105"/>
    </row>
    <row r="28" spans="1:10" ht="15.75">
      <c r="A28" s="13">
        <v>44418</v>
      </c>
      <c r="B28" s="2">
        <v>2412</v>
      </c>
      <c r="C28" t="s">
        <v>10</v>
      </c>
      <c r="D28" t="s">
        <v>752</v>
      </c>
      <c r="E28" s="167"/>
      <c r="F28" s="4">
        <v>11826.89</v>
      </c>
      <c r="G28" s="162">
        <f t="shared" si="0"/>
        <v>746862.82</v>
      </c>
      <c r="H28" s="105"/>
      <c r="I28" s="105"/>
      <c r="J28" s="105"/>
    </row>
    <row r="29" spans="1:10" ht="15.75">
      <c r="A29" s="13">
        <v>44420</v>
      </c>
      <c r="B29" s="2">
        <v>2413</v>
      </c>
      <c r="C29" t="s">
        <v>1063</v>
      </c>
      <c r="D29" t="s">
        <v>1062</v>
      </c>
      <c r="E29" s="167"/>
      <c r="F29" s="4">
        <v>5400</v>
      </c>
      <c r="G29" s="162">
        <f t="shared" si="0"/>
        <v>741462.82</v>
      </c>
      <c r="H29" s="105"/>
      <c r="I29" s="105"/>
      <c r="J29" s="105"/>
    </row>
    <row r="30" spans="1:10" ht="15.75">
      <c r="A30" s="13">
        <v>44426</v>
      </c>
      <c r="B30" s="2">
        <v>2414</v>
      </c>
      <c r="C30" t="s">
        <v>36</v>
      </c>
      <c r="D30" t="s">
        <v>136</v>
      </c>
      <c r="E30" s="167"/>
      <c r="F30" s="4">
        <v>0</v>
      </c>
      <c r="G30" s="162">
        <f t="shared" si="0"/>
        <v>741462.82</v>
      </c>
      <c r="H30" s="105"/>
      <c r="I30" s="105"/>
      <c r="J30" s="105"/>
    </row>
    <row r="31" spans="1:10" ht="15.75">
      <c r="A31" s="13">
        <v>44426</v>
      </c>
      <c r="B31" s="2">
        <v>2415</v>
      </c>
      <c r="C31" t="s">
        <v>36</v>
      </c>
      <c r="D31" t="s">
        <v>136</v>
      </c>
      <c r="E31" s="167"/>
      <c r="F31" s="4">
        <v>0</v>
      </c>
      <c r="G31" s="162">
        <f t="shared" si="0"/>
        <v>741462.82</v>
      </c>
      <c r="H31" s="105"/>
      <c r="I31" s="105"/>
      <c r="J31" s="105"/>
    </row>
    <row r="32" spans="1:10" ht="15.75">
      <c r="A32" s="13">
        <v>44426</v>
      </c>
      <c r="B32" s="100" t="s">
        <v>679</v>
      </c>
      <c r="C32" t="s">
        <v>661</v>
      </c>
      <c r="D32" t="s">
        <v>697</v>
      </c>
      <c r="E32" s="167">
        <v>10000000</v>
      </c>
      <c r="F32" s="4"/>
      <c r="G32" s="162">
        <f t="shared" si="0"/>
        <v>10741462.82</v>
      </c>
      <c r="H32" s="105"/>
      <c r="I32" s="105"/>
      <c r="J32" s="105"/>
    </row>
    <row r="33" spans="1:10" ht="15.75">
      <c r="A33" s="13">
        <v>44438</v>
      </c>
      <c r="B33" s="2">
        <v>2416</v>
      </c>
      <c r="C33" t="s">
        <v>927</v>
      </c>
      <c r="D33" s="3" t="s">
        <v>686</v>
      </c>
      <c r="E33" s="167"/>
      <c r="F33" s="4">
        <v>58050</v>
      </c>
      <c r="G33" s="162">
        <f t="shared" si="0"/>
        <v>10683412.82</v>
      </c>
      <c r="H33" s="105"/>
      <c r="I33" s="105"/>
      <c r="J33" s="105"/>
    </row>
    <row r="34" spans="1:10" ht="15.75">
      <c r="A34" s="13">
        <v>44439</v>
      </c>
      <c r="B34" s="2" t="s">
        <v>73</v>
      </c>
      <c r="C34" t="s">
        <v>146</v>
      </c>
      <c r="D34" t="s">
        <v>1029</v>
      </c>
      <c r="E34" s="167"/>
      <c r="F34" s="167">
        <v>163672.42000000001</v>
      </c>
      <c r="G34" s="14">
        <f t="shared" si="0"/>
        <v>10519740.4</v>
      </c>
      <c r="H34" s="105"/>
      <c r="I34" s="105"/>
      <c r="J34" s="105"/>
    </row>
    <row r="35" spans="1:10" ht="15" customHeight="1" thickBot="1">
      <c r="A35" s="29">
        <v>44439</v>
      </c>
      <c r="B35" s="30" t="s">
        <v>73</v>
      </c>
      <c r="C35" s="17" t="s">
        <v>146</v>
      </c>
      <c r="D35" s="17" t="s">
        <v>1064</v>
      </c>
      <c r="E35" s="168"/>
      <c r="F35" s="168">
        <v>934.68</v>
      </c>
      <c r="G35" s="169">
        <f t="shared" si="0"/>
        <v>10518805.720000001</v>
      </c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7.25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>
      <c r="A42" s="115"/>
      <c r="B42" s="250" t="s">
        <v>842</v>
      </c>
      <c r="C42" s="250"/>
      <c r="D42" s="105"/>
      <c r="E42" s="254" t="s">
        <v>924</v>
      </c>
      <c r="F42" s="254"/>
      <c r="G42" s="254"/>
      <c r="H42" s="105"/>
      <c r="I42" s="105"/>
      <c r="J42" s="105"/>
    </row>
    <row r="43" spans="1:10" ht="15.75">
      <c r="A43" s="105"/>
      <c r="B43" s="249" t="s">
        <v>844</v>
      </c>
      <c r="C43" s="249"/>
      <c r="D43" s="118"/>
      <c r="E43" s="249" t="s">
        <v>845</v>
      </c>
      <c r="F43" s="249"/>
      <c r="G43" s="249"/>
      <c r="H43" s="118"/>
      <c r="I43" s="118"/>
      <c r="J43" s="118"/>
    </row>
    <row r="44" spans="1:10" ht="17.25">
      <c r="A44" s="119"/>
      <c r="B44" s="107"/>
      <c r="C44" s="105"/>
      <c r="D44" s="250"/>
      <c r="E44" s="250"/>
      <c r="F44" s="250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20" t="s">
        <v>920</v>
      </c>
      <c r="E50" s="121"/>
      <c r="F50" s="121"/>
      <c r="G50" s="121"/>
      <c r="H50" s="121"/>
      <c r="I50" s="121"/>
      <c r="J50" s="121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>
      <c r="A52" s="1"/>
      <c r="B52" s="2"/>
      <c r="D52" s="40"/>
      <c r="E52" s="40"/>
      <c r="F52" s="40"/>
      <c r="G52" s="40"/>
      <c r="H52" s="40"/>
      <c r="I52" s="40"/>
      <c r="J52" s="40"/>
    </row>
    <row r="53" spans="1:10">
      <c r="A53" s="1"/>
      <c r="B53" s="2"/>
      <c r="E53" s="4"/>
      <c r="F53" s="4"/>
    </row>
    <row r="54" spans="1:10">
      <c r="A54" s="1"/>
      <c r="B54" s="2"/>
      <c r="D54" s="27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78" spans="4:4">
      <c r="D78" s="27"/>
    </row>
  </sheetData>
  <mergeCells count="11">
    <mergeCell ref="E21:F21"/>
    <mergeCell ref="A12:G12"/>
    <mergeCell ref="A13:G13"/>
    <mergeCell ref="A15:G15"/>
    <mergeCell ref="A16:G16"/>
    <mergeCell ref="A17:G17"/>
    <mergeCell ref="B42:C42"/>
    <mergeCell ref="E42:G42"/>
    <mergeCell ref="B43:C43"/>
    <mergeCell ref="E43:G43"/>
    <mergeCell ref="D44:F44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2E47-5B24-4147-88F0-2D3DC5D0675C}">
  <sheetPr>
    <pageSetUpPr fitToPage="1"/>
  </sheetPr>
  <dimension ref="A11:J77"/>
  <sheetViews>
    <sheetView topLeftCell="A7" zoomScale="85" zoomScaleNormal="85" workbookViewId="0">
      <selection activeCell="E14" sqref="E14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1065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10518805.720000001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44441</v>
      </c>
      <c r="B24" s="2">
        <v>2417</v>
      </c>
      <c r="C24" t="s">
        <v>927</v>
      </c>
      <c r="D24" t="s">
        <v>686</v>
      </c>
      <c r="E24" s="4"/>
      <c r="F24" s="4">
        <v>51650</v>
      </c>
      <c r="G24" s="160">
        <f>G21+E24-F24</f>
        <v>10467155.720000001</v>
      </c>
      <c r="H24" s="105"/>
      <c r="I24" s="105"/>
      <c r="J24" s="105"/>
    </row>
    <row r="25" spans="1:10" ht="15.75">
      <c r="A25" s="13">
        <v>44452</v>
      </c>
      <c r="B25" s="2">
        <v>2418</v>
      </c>
      <c r="C25" t="s">
        <v>636</v>
      </c>
      <c r="D25" t="s">
        <v>1066</v>
      </c>
      <c r="E25" s="4"/>
      <c r="F25" s="4">
        <v>38538</v>
      </c>
      <c r="G25" s="162">
        <f>G24+E25-F25</f>
        <v>10428617.720000001</v>
      </c>
      <c r="H25" s="105"/>
      <c r="I25" s="105"/>
      <c r="J25" s="105"/>
    </row>
    <row r="26" spans="1:10" ht="15.75">
      <c r="A26" s="13">
        <v>44453</v>
      </c>
      <c r="B26" s="2">
        <v>2419</v>
      </c>
      <c r="C26" t="s">
        <v>927</v>
      </c>
      <c r="D26" t="s">
        <v>686</v>
      </c>
      <c r="E26" s="4"/>
      <c r="F26" s="4">
        <v>79400</v>
      </c>
      <c r="G26" s="162">
        <f t="shared" ref="G26:G34" si="0">G25+E26-F26</f>
        <v>10349217.720000001</v>
      </c>
      <c r="H26" s="105"/>
      <c r="I26" s="105"/>
      <c r="J26" s="105"/>
    </row>
    <row r="27" spans="1:10" ht="15.75">
      <c r="A27" s="13">
        <v>44453</v>
      </c>
      <c r="B27" s="2">
        <v>2420</v>
      </c>
      <c r="C27" t="s">
        <v>1067</v>
      </c>
      <c r="D27" t="s">
        <v>1068</v>
      </c>
      <c r="E27" s="4"/>
      <c r="F27" s="4">
        <v>243450</v>
      </c>
      <c r="G27" s="162">
        <f t="shared" si="0"/>
        <v>10105767.720000001</v>
      </c>
      <c r="H27" s="105"/>
      <c r="I27" s="105"/>
      <c r="J27" s="105"/>
    </row>
    <row r="28" spans="1:10" ht="15.75">
      <c r="A28" s="13">
        <v>44454</v>
      </c>
      <c r="B28" s="2">
        <v>2421</v>
      </c>
      <c r="C28" t="s">
        <v>927</v>
      </c>
      <c r="D28" t="s">
        <v>1069</v>
      </c>
      <c r="E28" s="4"/>
      <c r="F28" s="4">
        <v>221850</v>
      </c>
      <c r="G28" s="162">
        <f t="shared" si="0"/>
        <v>9883917.7200000007</v>
      </c>
      <c r="H28" s="105"/>
      <c r="I28" s="105"/>
      <c r="J28" s="105"/>
    </row>
    <row r="29" spans="1:10" ht="15.75">
      <c r="A29" s="13">
        <v>44455</v>
      </c>
      <c r="B29" s="2">
        <v>2422</v>
      </c>
      <c r="C29" t="s">
        <v>399</v>
      </c>
      <c r="D29" t="s">
        <v>685</v>
      </c>
      <c r="E29" s="4"/>
      <c r="F29" s="4">
        <v>49968.09</v>
      </c>
      <c r="G29" s="162">
        <f t="shared" si="0"/>
        <v>9833949.6300000008</v>
      </c>
      <c r="H29" s="105"/>
      <c r="I29" s="105"/>
      <c r="J29" s="105"/>
    </row>
    <row r="30" spans="1:10" ht="15.75">
      <c r="A30" s="13">
        <v>44459</v>
      </c>
      <c r="B30" s="2">
        <v>2423</v>
      </c>
      <c r="C30" t="s">
        <v>1070</v>
      </c>
      <c r="D30" t="s">
        <v>1071</v>
      </c>
      <c r="E30" s="4"/>
      <c r="F30" s="4">
        <v>252000</v>
      </c>
      <c r="G30" s="162">
        <f t="shared" si="0"/>
        <v>9581949.6300000008</v>
      </c>
      <c r="H30" s="105"/>
      <c r="I30" s="105"/>
      <c r="J30" s="105"/>
    </row>
    <row r="31" spans="1:10" ht="15.75">
      <c r="A31" s="13">
        <v>44469</v>
      </c>
      <c r="B31" s="2">
        <v>2424</v>
      </c>
      <c r="C31" s="3" t="s">
        <v>927</v>
      </c>
      <c r="D31" s="3" t="s">
        <v>686</v>
      </c>
      <c r="E31" s="4"/>
      <c r="F31" s="4">
        <v>92320</v>
      </c>
      <c r="G31" s="162">
        <f t="shared" si="0"/>
        <v>9489629.6300000008</v>
      </c>
      <c r="H31" s="105"/>
      <c r="I31" s="105"/>
      <c r="J31" s="105"/>
    </row>
    <row r="32" spans="1:10" ht="15.75">
      <c r="A32" s="13">
        <v>44469</v>
      </c>
      <c r="B32" s="2" t="s">
        <v>73</v>
      </c>
      <c r="C32" t="s">
        <v>146</v>
      </c>
      <c r="D32" t="s">
        <v>1029</v>
      </c>
      <c r="E32" s="4"/>
      <c r="F32" s="4">
        <v>314500.49</v>
      </c>
      <c r="G32" s="162">
        <f t="shared" si="0"/>
        <v>9175129.1400000006</v>
      </c>
      <c r="H32" s="105"/>
      <c r="I32" s="105"/>
      <c r="J32" s="105"/>
    </row>
    <row r="33" spans="1:10" ht="15.75">
      <c r="A33" s="13">
        <v>44469</v>
      </c>
      <c r="B33" s="2" t="s">
        <v>73</v>
      </c>
      <c r="C33" s="3" t="s">
        <v>1072</v>
      </c>
      <c r="D33" s="3" t="s">
        <v>1073</v>
      </c>
      <c r="E33" s="4"/>
      <c r="F33" s="4">
        <v>302232.01</v>
      </c>
      <c r="G33" s="162">
        <f t="shared" si="0"/>
        <v>8872897.1300000008</v>
      </c>
      <c r="H33" s="105"/>
      <c r="I33" s="105"/>
      <c r="J33" s="105"/>
    </row>
    <row r="34" spans="1:10" ht="16.5" thickBot="1">
      <c r="A34" s="29">
        <v>44469</v>
      </c>
      <c r="B34" s="30" t="s">
        <v>73</v>
      </c>
      <c r="C34" s="17" t="s">
        <v>146</v>
      </c>
      <c r="D34" s="32" t="s">
        <v>1074</v>
      </c>
      <c r="E34" s="10"/>
      <c r="F34" s="10">
        <v>1850.83</v>
      </c>
      <c r="G34" s="166">
        <f t="shared" si="0"/>
        <v>8871046.3000000007</v>
      </c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7.25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>
      <c r="A41" s="115"/>
      <c r="B41" s="250" t="s">
        <v>842</v>
      </c>
      <c r="C41" s="250"/>
      <c r="D41" s="105"/>
      <c r="E41" s="254" t="s">
        <v>924</v>
      </c>
      <c r="F41" s="254"/>
      <c r="G41" s="254"/>
      <c r="H41" s="105"/>
      <c r="I41" s="105"/>
      <c r="J41" s="105"/>
    </row>
    <row r="42" spans="1:10" ht="15.75">
      <c r="A42" s="105"/>
      <c r="B42" s="249" t="s">
        <v>844</v>
      </c>
      <c r="C42" s="249"/>
      <c r="D42" s="118"/>
      <c r="E42" s="249" t="s">
        <v>845</v>
      </c>
      <c r="F42" s="249"/>
      <c r="G42" s="249"/>
      <c r="H42" s="118"/>
      <c r="I42" s="118"/>
      <c r="J42" s="118"/>
    </row>
    <row r="43" spans="1:10" ht="17.25">
      <c r="A43" s="119"/>
      <c r="B43" s="107"/>
      <c r="C43" s="105"/>
      <c r="D43" s="250"/>
      <c r="E43" s="250"/>
      <c r="F43" s="250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20" t="s">
        <v>920</v>
      </c>
      <c r="E49" s="121"/>
      <c r="F49" s="121"/>
      <c r="G49" s="121"/>
      <c r="H49" s="121"/>
      <c r="I49" s="121"/>
      <c r="J49" s="121"/>
    </row>
    <row r="50" spans="1:10" ht="16.5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>
      <c r="A52" s="1"/>
      <c r="B52" s="2"/>
      <c r="E52" s="4"/>
      <c r="F52" s="4"/>
    </row>
    <row r="53" spans="1:10">
      <c r="A53" s="1"/>
      <c r="B53" s="2"/>
      <c r="D53" s="27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77" spans="4:4">
      <c r="D77" s="27"/>
    </row>
  </sheetData>
  <mergeCells count="11">
    <mergeCell ref="E21:F21"/>
    <mergeCell ref="A12:G12"/>
    <mergeCell ref="A13:G13"/>
    <mergeCell ref="A15:G15"/>
    <mergeCell ref="A16:G16"/>
    <mergeCell ref="A17:G17"/>
    <mergeCell ref="B41:C41"/>
    <mergeCell ref="E41:G41"/>
    <mergeCell ref="B42:C42"/>
    <mergeCell ref="E42:G42"/>
    <mergeCell ref="D43:F43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7A99-624B-4B88-85BA-80868E08329E}">
  <sheetPr>
    <pageSetUpPr fitToPage="1"/>
  </sheetPr>
  <dimension ref="A11:J80"/>
  <sheetViews>
    <sheetView topLeftCell="A4" zoomScale="85" zoomScaleNormal="85" workbookViewId="0">
      <selection activeCell="G39" sqref="G39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1075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8871046.3000000007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44474</v>
      </c>
      <c r="B24" s="2" t="s">
        <v>679</v>
      </c>
      <c r="C24" s="3" t="s">
        <v>661</v>
      </c>
      <c r="D24" s="3" t="s">
        <v>1076</v>
      </c>
      <c r="E24" s="4">
        <v>19550</v>
      </c>
      <c r="F24" s="4"/>
      <c r="G24" s="160">
        <f>G21+E24-F24</f>
        <v>8890596.3000000007</v>
      </c>
      <c r="H24" s="105"/>
      <c r="I24" s="105"/>
      <c r="J24" s="105"/>
    </row>
    <row r="25" spans="1:10" ht="15.75">
      <c r="A25" s="13">
        <v>44480</v>
      </c>
      <c r="B25" s="2">
        <v>2425</v>
      </c>
      <c r="C25" t="s">
        <v>399</v>
      </c>
      <c r="D25" s="3" t="s">
        <v>685</v>
      </c>
      <c r="E25" s="4"/>
      <c r="F25" s="4">
        <v>47610.74</v>
      </c>
      <c r="G25" s="162">
        <f>G24+E25-F25</f>
        <v>8842985.5600000005</v>
      </c>
      <c r="H25" s="105"/>
      <c r="I25" s="105"/>
      <c r="J25" s="105"/>
    </row>
    <row r="26" spans="1:10" ht="15.75">
      <c r="A26" s="13">
        <v>44482</v>
      </c>
      <c r="B26" s="2">
        <v>2426</v>
      </c>
      <c r="C26" t="s">
        <v>636</v>
      </c>
      <c r="D26" s="3" t="s">
        <v>1077</v>
      </c>
      <c r="E26" s="4"/>
      <c r="F26" s="4">
        <v>40850</v>
      </c>
      <c r="G26" s="162">
        <f t="shared" ref="G26:G35" si="0">G25+E26-F26</f>
        <v>8802135.5600000005</v>
      </c>
      <c r="H26" s="105"/>
      <c r="I26" s="105"/>
      <c r="J26" s="105"/>
    </row>
    <row r="27" spans="1:10" ht="15.75">
      <c r="A27" s="13">
        <v>44482</v>
      </c>
      <c r="B27" s="2">
        <v>2427</v>
      </c>
      <c r="C27" t="s">
        <v>636</v>
      </c>
      <c r="D27" s="3" t="s">
        <v>1078</v>
      </c>
      <c r="E27" s="4"/>
      <c r="F27" s="4">
        <v>13878</v>
      </c>
      <c r="G27" s="162">
        <f t="shared" si="0"/>
        <v>8788257.5600000005</v>
      </c>
      <c r="H27" s="105"/>
      <c r="I27" s="105"/>
      <c r="J27" s="105"/>
    </row>
    <row r="28" spans="1:10" ht="15.75">
      <c r="A28" s="13">
        <v>44483</v>
      </c>
      <c r="B28" s="2">
        <v>2428</v>
      </c>
      <c r="C28" t="s">
        <v>927</v>
      </c>
      <c r="D28" s="3" t="s">
        <v>1079</v>
      </c>
      <c r="E28" s="4"/>
      <c r="F28" s="4">
        <v>512300</v>
      </c>
      <c r="G28" s="162">
        <f t="shared" si="0"/>
        <v>8275957.5600000005</v>
      </c>
      <c r="H28" s="105"/>
      <c r="I28" s="105"/>
      <c r="J28" s="105"/>
    </row>
    <row r="29" spans="1:10" ht="15.75">
      <c r="A29" s="13">
        <v>44483</v>
      </c>
      <c r="B29" s="2">
        <v>2429</v>
      </c>
      <c r="C29" t="s">
        <v>1080</v>
      </c>
      <c r="D29" s="3" t="s">
        <v>1081</v>
      </c>
      <c r="E29" s="4"/>
      <c r="F29" s="4">
        <v>225600</v>
      </c>
      <c r="G29" s="162">
        <f t="shared" si="0"/>
        <v>8050357.5600000005</v>
      </c>
      <c r="H29" s="105"/>
      <c r="I29" s="105"/>
      <c r="J29" s="105"/>
    </row>
    <row r="30" spans="1:10" ht="15.75">
      <c r="A30" s="13">
        <v>44483</v>
      </c>
      <c r="B30" s="2">
        <v>2430</v>
      </c>
      <c r="C30" t="s">
        <v>539</v>
      </c>
      <c r="D30" s="3" t="s">
        <v>1082</v>
      </c>
      <c r="E30" s="4"/>
      <c r="F30" s="4">
        <v>146927.79999999999</v>
      </c>
      <c r="G30" s="162">
        <f t="shared" si="0"/>
        <v>7903429.7600000007</v>
      </c>
      <c r="H30" s="105"/>
      <c r="I30" s="105"/>
      <c r="J30" s="105"/>
    </row>
    <row r="31" spans="1:10" ht="15.75">
      <c r="A31" s="13">
        <v>44484</v>
      </c>
      <c r="B31" s="2" t="s">
        <v>679</v>
      </c>
      <c r="C31" s="3" t="s">
        <v>661</v>
      </c>
      <c r="D31" s="3" t="s">
        <v>1076</v>
      </c>
      <c r="E31" s="4">
        <v>62550</v>
      </c>
      <c r="F31" s="4"/>
      <c r="G31" s="162">
        <f t="shared" si="0"/>
        <v>7965979.7600000007</v>
      </c>
      <c r="H31" s="105"/>
      <c r="I31" s="105"/>
      <c r="J31" s="105"/>
    </row>
    <row r="32" spans="1:10" ht="15.75">
      <c r="A32" s="13">
        <v>44495</v>
      </c>
      <c r="B32" s="2">
        <v>2431</v>
      </c>
      <c r="C32" t="s">
        <v>927</v>
      </c>
      <c r="D32" s="3" t="s">
        <v>686</v>
      </c>
      <c r="E32" s="4"/>
      <c r="F32" s="4">
        <v>78200</v>
      </c>
      <c r="G32" s="162">
        <f t="shared" si="0"/>
        <v>7887779.7600000007</v>
      </c>
      <c r="H32" s="105"/>
      <c r="I32" s="105"/>
      <c r="J32" s="105"/>
    </row>
    <row r="33" spans="1:10" ht="15.75">
      <c r="A33" s="13">
        <v>44498</v>
      </c>
      <c r="B33" s="2" t="s">
        <v>73</v>
      </c>
      <c r="C33" t="s">
        <v>146</v>
      </c>
      <c r="D33" s="3" t="s">
        <v>1029</v>
      </c>
      <c r="E33" s="4"/>
      <c r="F33" s="4">
        <v>176019.91</v>
      </c>
      <c r="G33" s="162">
        <f t="shared" si="0"/>
        <v>7711759.8500000006</v>
      </c>
      <c r="H33" s="105"/>
      <c r="I33" s="105"/>
      <c r="J33" s="105"/>
    </row>
    <row r="34" spans="1:10" ht="15.75">
      <c r="A34" s="13">
        <v>44498</v>
      </c>
      <c r="B34" s="2" t="s">
        <v>73</v>
      </c>
      <c r="C34" t="s">
        <v>146</v>
      </c>
      <c r="D34" s="3" t="s">
        <v>1083</v>
      </c>
      <c r="E34" s="4"/>
      <c r="F34" s="4">
        <v>1753380</v>
      </c>
      <c r="G34" s="162">
        <f t="shared" si="0"/>
        <v>5958379.8500000006</v>
      </c>
      <c r="H34" s="105"/>
      <c r="I34" s="105"/>
      <c r="J34" s="105"/>
    </row>
    <row r="35" spans="1:10" ht="15" customHeight="1" thickBot="1">
      <c r="A35" s="29">
        <v>44498</v>
      </c>
      <c r="B35" s="30" t="s">
        <v>73</v>
      </c>
      <c r="C35" s="17" t="s">
        <v>146</v>
      </c>
      <c r="D35" s="32" t="s">
        <v>1084</v>
      </c>
      <c r="E35" s="10"/>
      <c r="F35" s="10">
        <v>4662.92</v>
      </c>
      <c r="G35" s="166">
        <f t="shared" si="0"/>
        <v>5953716.9300000006</v>
      </c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7.25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>
      <c r="A44" s="115"/>
      <c r="B44" s="250" t="s">
        <v>842</v>
      </c>
      <c r="C44" s="250"/>
      <c r="D44" s="105"/>
      <c r="E44" s="254" t="s">
        <v>924</v>
      </c>
      <c r="F44" s="254"/>
      <c r="G44" s="254"/>
      <c r="H44" s="105"/>
      <c r="I44" s="105"/>
      <c r="J44" s="105"/>
    </row>
    <row r="45" spans="1:10" ht="15.75">
      <c r="A45" s="105"/>
      <c r="B45" s="249" t="s">
        <v>844</v>
      </c>
      <c r="C45" s="249"/>
      <c r="D45" s="118"/>
      <c r="E45" s="249" t="s">
        <v>845</v>
      </c>
      <c r="F45" s="249"/>
      <c r="G45" s="249"/>
      <c r="H45" s="118"/>
      <c r="I45" s="118"/>
      <c r="J45" s="118"/>
    </row>
    <row r="46" spans="1:10" ht="17.25">
      <c r="A46" s="119"/>
      <c r="B46" s="107"/>
      <c r="C46" s="105"/>
      <c r="D46" s="250"/>
      <c r="E46" s="250"/>
      <c r="F46" s="250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20" t="s">
        <v>920</v>
      </c>
      <c r="E52" s="121"/>
      <c r="F52" s="121"/>
      <c r="G52" s="121"/>
      <c r="H52" s="121"/>
      <c r="I52" s="121"/>
      <c r="J52" s="121"/>
    </row>
    <row r="53" spans="1:10" ht="16.5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>
      <c r="A54" s="1"/>
      <c r="B54" s="2"/>
      <c r="D54" s="40"/>
      <c r="E54" s="40"/>
      <c r="F54" s="40"/>
      <c r="G54" s="40"/>
      <c r="H54" s="40"/>
      <c r="I54" s="40"/>
      <c r="J54" s="40"/>
    </row>
    <row r="55" spans="1:10">
      <c r="A55" s="1"/>
      <c r="B55" s="2"/>
      <c r="E55" s="4"/>
      <c r="F55" s="4"/>
    </row>
    <row r="56" spans="1:10">
      <c r="A56" s="1"/>
      <c r="B56" s="2"/>
      <c r="D56" s="27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80" spans="4:4">
      <c r="D80" s="27"/>
    </row>
  </sheetData>
  <mergeCells count="11">
    <mergeCell ref="E21:F21"/>
    <mergeCell ref="A12:G12"/>
    <mergeCell ref="A13:G13"/>
    <mergeCell ref="A15:G15"/>
    <mergeCell ref="A16:G16"/>
    <mergeCell ref="A17:G17"/>
    <mergeCell ref="B44:C44"/>
    <mergeCell ref="E44:G44"/>
    <mergeCell ref="B45:C45"/>
    <mergeCell ref="E45:G45"/>
    <mergeCell ref="D46:F46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B436-3279-4727-8200-3969D56EA9D0}">
  <sheetPr>
    <pageSetUpPr fitToPage="1"/>
  </sheetPr>
  <dimension ref="A11:J81"/>
  <sheetViews>
    <sheetView topLeftCell="A7" zoomScale="85" zoomScaleNormal="85" workbookViewId="0">
      <selection activeCell="I18" sqref="I18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1085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5953716.9299999997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44503</v>
      </c>
      <c r="B24" s="2" t="s">
        <v>73</v>
      </c>
      <c r="C24" t="s">
        <v>1086</v>
      </c>
      <c r="D24" s="3" t="s">
        <v>1087</v>
      </c>
      <c r="E24" s="4"/>
      <c r="F24" s="4">
        <v>1953585</v>
      </c>
      <c r="G24" s="160">
        <f>G21+E24-F24</f>
        <v>4000131.9299999997</v>
      </c>
      <c r="H24" s="105"/>
      <c r="I24" s="105"/>
      <c r="J24" s="105"/>
    </row>
    <row r="25" spans="1:10" ht="15.75">
      <c r="A25" s="13">
        <v>44510</v>
      </c>
      <c r="B25" s="2" t="s">
        <v>73</v>
      </c>
      <c r="C25" t="s">
        <v>146</v>
      </c>
      <c r="D25" s="3" t="s">
        <v>1029</v>
      </c>
      <c r="E25" s="4"/>
      <c r="F25" s="4">
        <v>180880.17</v>
      </c>
      <c r="G25" s="162">
        <f>G24+E25-F25</f>
        <v>3819251.76</v>
      </c>
      <c r="H25" s="105"/>
      <c r="I25" s="105"/>
      <c r="J25" s="105"/>
    </row>
    <row r="26" spans="1:10" ht="15.75">
      <c r="A26" s="13">
        <v>44510</v>
      </c>
      <c r="B26" s="2">
        <v>2432</v>
      </c>
      <c r="C26" t="s">
        <v>399</v>
      </c>
      <c r="D26" s="3" t="s">
        <v>685</v>
      </c>
      <c r="E26" s="4"/>
      <c r="F26" s="4">
        <v>42521.99</v>
      </c>
      <c r="G26" s="162">
        <f t="shared" ref="G26:G35" si="0">G25+E26-F26</f>
        <v>3776729.7699999996</v>
      </c>
      <c r="H26" s="105"/>
      <c r="I26" s="105"/>
      <c r="J26" s="105"/>
    </row>
    <row r="27" spans="1:10" ht="15.75">
      <c r="A27" s="13">
        <v>44516</v>
      </c>
      <c r="B27" s="2" t="s">
        <v>679</v>
      </c>
      <c r="C27" s="3" t="s">
        <v>661</v>
      </c>
      <c r="D27" s="3" t="s">
        <v>1088</v>
      </c>
      <c r="E27" s="4">
        <v>12050</v>
      </c>
      <c r="F27" s="4"/>
      <c r="G27" s="162">
        <f t="shared" si="0"/>
        <v>3788779.7699999996</v>
      </c>
      <c r="H27" s="105"/>
      <c r="I27" s="105"/>
      <c r="J27" s="105"/>
    </row>
    <row r="28" spans="1:10" ht="15.75">
      <c r="A28" s="13">
        <v>44518</v>
      </c>
      <c r="B28" s="2">
        <v>2433</v>
      </c>
      <c r="C28" t="s">
        <v>636</v>
      </c>
      <c r="D28" s="3" t="s">
        <v>1089</v>
      </c>
      <c r="E28" s="4"/>
      <c r="F28" s="4">
        <v>201647.5</v>
      </c>
      <c r="G28" s="162">
        <f t="shared" si="0"/>
        <v>3587132.2699999996</v>
      </c>
      <c r="H28" s="105"/>
      <c r="I28" s="105"/>
      <c r="J28" s="105"/>
    </row>
    <row r="29" spans="1:10" ht="15.75">
      <c r="A29" s="13">
        <v>44518</v>
      </c>
      <c r="B29" s="2">
        <v>2434</v>
      </c>
      <c r="C29" t="s">
        <v>28</v>
      </c>
      <c r="D29" s="3" t="s">
        <v>1090</v>
      </c>
      <c r="E29" s="4"/>
      <c r="F29" s="4">
        <v>127746.5</v>
      </c>
      <c r="G29" s="162">
        <f t="shared" si="0"/>
        <v>3459385.7699999996</v>
      </c>
      <c r="H29" s="105"/>
      <c r="I29" s="105"/>
      <c r="J29" s="105"/>
    </row>
    <row r="30" spans="1:10" ht="15.75">
      <c r="A30" s="13">
        <v>44518</v>
      </c>
      <c r="B30" s="2">
        <v>2435</v>
      </c>
      <c r="C30" t="s">
        <v>1027</v>
      </c>
      <c r="D30" s="3" t="s">
        <v>1091</v>
      </c>
      <c r="E30" s="4"/>
      <c r="F30" s="4">
        <v>54972.92</v>
      </c>
      <c r="G30" s="162">
        <f t="shared" si="0"/>
        <v>3404412.8499999996</v>
      </c>
      <c r="H30" s="105"/>
      <c r="I30" s="105"/>
      <c r="J30" s="105"/>
    </row>
    <row r="31" spans="1:10" ht="15.75">
      <c r="A31" s="13">
        <v>44519</v>
      </c>
      <c r="B31" s="2" t="s">
        <v>73</v>
      </c>
      <c r="C31" t="s">
        <v>146</v>
      </c>
      <c r="D31" t="s">
        <v>1092</v>
      </c>
      <c r="E31" s="4"/>
      <c r="F31" s="4">
        <v>158361.13</v>
      </c>
      <c r="G31" s="162">
        <f t="shared" si="0"/>
        <v>3246051.7199999997</v>
      </c>
      <c r="H31" s="105"/>
      <c r="I31" s="105"/>
      <c r="J31" s="105"/>
    </row>
    <row r="32" spans="1:10" ht="15.75">
      <c r="A32" s="13">
        <v>44525</v>
      </c>
      <c r="B32" s="2">
        <v>2436</v>
      </c>
      <c r="C32" t="s">
        <v>636</v>
      </c>
      <c r="D32" s="3" t="s">
        <v>1093</v>
      </c>
      <c r="E32" s="4"/>
      <c r="F32" s="4">
        <v>7373.7</v>
      </c>
      <c r="G32" s="162">
        <f t="shared" si="0"/>
        <v>3238678.0199999996</v>
      </c>
      <c r="H32" s="105"/>
      <c r="I32" s="105"/>
      <c r="J32" s="105"/>
    </row>
    <row r="33" spans="1:10" ht="15.75">
      <c r="A33" s="13">
        <v>44525</v>
      </c>
      <c r="B33" s="2">
        <v>2437</v>
      </c>
      <c r="C33" t="s">
        <v>939</v>
      </c>
      <c r="D33" s="3" t="s">
        <v>1094</v>
      </c>
      <c r="E33" s="4"/>
      <c r="F33" s="4">
        <v>47880</v>
      </c>
      <c r="G33" s="162">
        <f t="shared" si="0"/>
        <v>3190798.0199999996</v>
      </c>
      <c r="H33" s="105"/>
      <c r="I33" s="105"/>
      <c r="J33" s="105"/>
    </row>
    <row r="34" spans="1:10" ht="15.75">
      <c r="A34" s="13">
        <v>44526</v>
      </c>
      <c r="B34" s="100" t="s">
        <v>679</v>
      </c>
      <c r="C34" t="s">
        <v>661</v>
      </c>
      <c r="D34" t="s">
        <v>697</v>
      </c>
      <c r="E34" s="4">
        <v>5116742.28</v>
      </c>
      <c r="F34" s="4"/>
      <c r="G34" s="162">
        <f t="shared" si="0"/>
        <v>8307540.2999999998</v>
      </c>
      <c r="H34" s="105"/>
      <c r="I34" s="105"/>
      <c r="J34" s="105"/>
    </row>
    <row r="35" spans="1:10" ht="16.5" thickBot="1">
      <c r="A35" s="29">
        <v>44530</v>
      </c>
      <c r="B35" s="30" t="s">
        <v>73</v>
      </c>
      <c r="C35" s="17" t="s">
        <v>146</v>
      </c>
      <c r="D35" s="32" t="s">
        <v>1095</v>
      </c>
      <c r="E35" s="10"/>
      <c r="F35" s="10">
        <v>4392.76</v>
      </c>
      <c r="G35" s="172">
        <f t="shared" si="0"/>
        <v>8303147.54</v>
      </c>
      <c r="H35" s="105"/>
      <c r="I35" s="105"/>
      <c r="J35" s="105"/>
    </row>
    <row r="36" spans="1:10" ht="15" customHeight="1">
      <c r="G36" s="170"/>
      <c r="H36" s="105"/>
      <c r="I36" s="105"/>
      <c r="J36" s="105"/>
    </row>
    <row r="37" spans="1:10" ht="15" customHeight="1">
      <c r="G37" s="134"/>
      <c r="H37" s="105"/>
      <c r="I37" s="105"/>
      <c r="J37" s="105"/>
    </row>
    <row r="38" spans="1:10" ht="15" customHeight="1"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7.25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>
      <c r="A45" s="115"/>
      <c r="B45" s="250" t="s">
        <v>842</v>
      </c>
      <c r="C45" s="250"/>
      <c r="D45" s="105"/>
      <c r="E45" s="254" t="s">
        <v>924</v>
      </c>
      <c r="F45" s="254"/>
      <c r="G45" s="254"/>
      <c r="H45" s="105"/>
      <c r="I45" s="105"/>
      <c r="J45" s="105"/>
    </row>
    <row r="46" spans="1:10" ht="15.75">
      <c r="A46" s="105"/>
      <c r="B46" s="249" t="s">
        <v>844</v>
      </c>
      <c r="C46" s="249"/>
      <c r="D46" s="118"/>
      <c r="E46" s="249" t="s">
        <v>845</v>
      </c>
      <c r="F46" s="249"/>
      <c r="G46" s="249"/>
      <c r="H46" s="118"/>
      <c r="I46" s="118"/>
      <c r="J46" s="118"/>
    </row>
    <row r="47" spans="1:10" ht="17.25">
      <c r="A47" s="119"/>
      <c r="B47" s="107"/>
      <c r="C47" s="105"/>
      <c r="D47" s="250"/>
      <c r="E47" s="250"/>
      <c r="F47" s="250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20" t="s">
        <v>920</v>
      </c>
      <c r="E53" s="121"/>
      <c r="F53" s="121"/>
      <c r="G53" s="121"/>
      <c r="H53" s="121"/>
      <c r="I53" s="121"/>
      <c r="J53" s="121"/>
    </row>
    <row r="54" spans="1:10" ht="16.5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>
      <c r="A55" s="1"/>
      <c r="B55" s="2"/>
      <c r="D55" s="40"/>
      <c r="E55" s="40"/>
      <c r="F55" s="40"/>
      <c r="G55" s="40"/>
      <c r="H55" s="40"/>
      <c r="I55" s="40"/>
      <c r="J55" s="40"/>
    </row>
    <row r="56" spans="1:10">
      <c r="A56" s="1"/>
      <c r="B56" s="2"/>
      <c r="E56" s="4"/>
      <c r="F56" s="4"/>
    </row>
    <row r="57" spans="1:10">
      <c r="A57" s="1"/>
      <c r="B57" s="2"/>
      <c r="D57" s="27"/>
      <c r="E57" s="4"/>
      <c r="F57" s="4"/>
    </row>
    <row r="58" spans="1:10">
      <c r="A58" s="1"/>
      <c r="B58" s="2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81" spans="4:4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FD57-75A9-4A39-B973-2EF87B2B0169}">
  <sheetPr>
    <pageSetUpPr fitToPage="1"/>
  </sheetPr>
  <dimension ref="A11:J83"/>
  <sheetViews>
    <sheetView topLeftCell="A10" zoomScale="85" zoomScaleNormal="85" workbookViewId="0">
      <selection activeCell="D42" sqref="D42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1096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8303147.54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44531</v>
      </c>
      <c r="B24" s="2">
        <v>2438</v>
      </c>
      <c r="C24" t="s">
        <v>1097</v>
      </c>
      <c r="D24" t="s">
        <v>992</v>
      </c>
      <c r="E24" s="4"/>
      <c r="F24" s="4">
        <v>5227.8999999999996</v>
      </c>
      <c r="G24" s="160">
        <f>G21+E24-F24</f>
        <v>8297919.6399999997</v>
      </c>
      <c r="H24" s="105"/>
      <c r="I24" s="105"/>
      <c r="J24" s="105"/>
    </row>
    <row r="25" spans="1:10" ht="15.75">
      <c r="A25" s="13">
        <v>44543</v>
      </c>
      <c r="B25" s="2">
        <v>2439</v>
      </c>
      <c r="C25" t="s">
        <v>399</v>
      </c>
      <c r="D25" t="s">
        <v>685</v>
      </c>
      <c r="E25" s="4"/>
      <c r="F25" s="4">
        <v>48848.74</v>
      </c>
      <c r="G25" s="162">
        <f>G24+E25-F25</f>
        <v>8249070.8999999994</v>
      </c>
      <c r="H25" s="105"/>
      <c r="I25" s="105"/>
      <c r="J25" s="105"/>
    </row>
    <row r="26" spans="1:10" ht="15.75">
      <c r="A26" s="13">
        <v>44543</v>
      </c>
      <c r="B26" s="2">
        <v>2440</v>
      </c>
      <c r="C26" t="s">
        <v>927</v>
      </c>
      <c r="D26" t="s">
        <v>686</v>
      </c>
      <c r="E26" s="4"/>
      <c r="F26" s="4">
        <v>82700</v>
      </c>
      <c r="G26" s="162">
        <f t="shared" ref="G26:G37" si="0">G25+E26-F26</f>
        <v>8166370.8999999994</v>
      </c>
      <c r="H26" s="105"/>
      <c r="I26" s="105"/>
      <c r="J26" s="105"/>
    </row>
    <row r="27" spans="1:10" ht="15.75">
      <c r="A27" s="13">
        <v>44550</v>
      </c>
      <c r="B27" s="2">
        <v>2441</v>
      </c>
      <c r="C27" t="s">
        <v>1098</v>
      </c>
      <c r="D27" t="s">
        <v>1099</v>
      </c>
      <c r="E27" s="4"/>
      <c r="F27" s="4">
        <v>71250</v>
      </c>
      <c r="G27" s="162">
        <f t="shared" si="0"/>
        <v>8095120.8999999994</v>
      </c>
      <c r="H27" s="105"/>
      <c r="I27" s="105"/>
      <c r="J27" s="105"/>
    </row>
    <row r="28" spans="1:10" ht="15.75">
      <c r="A28" s="13">
        <v>44550</v>
      </c>
      <c r="B28" s="2">
        <v>2442</v>
      </c>
      <c r="C28" t="s">
        <v>636</v>
      </c>
      <c r="D28" t="s">
        <v>1100</v>
      </c>
      <c r="E28" s="4"/>
      <c r="F28" s="4">
        <v>227669.93</v>
      </c>
      <c r="G28" s="162">
        <f t="shared" si="0"/>
        <v>7867450.9699999997</v>
      </c>
      <c r="H28" s="105"/>
      <c r="I28" s="105"/>
      <c r="J28" s="105"/>
    </row>
    <row r="29" spans="1:10" ht="15.75">
      <c r="A29" s="13">
        <v>44550</v>
      </c>
      <c r="B29" s="2">
        <v>2443</v>
      </c>
      <c r="C29" t="s">
        <v>636</v>
      </c>
      <c r="D29" t="s">
        <v>1101</v>
      </c>
      <c r="E29" s="4"/>
      <c r="F29" s="4">
        <v>9072</v>
      </c>
      <c r="G29" s="162">
        <f t="shared" si="0"/>
        <v>7858378.9699999997</v>
      </c>
      <c r="H29" s="105"/>
      <c r="I29" s="105"/>
      <c r="J29" s="105"/>
    </row>
    <row r="30" spans="1:10" ht="15.75">
      <c r="A30" s="13">
        <v>44550</v>
      </c>
      <c r="B30" s="2">
        <v>2444</v>
      </c>
      <c r="C30" t="s">
        <v>1097</v>
      </c>
      <c r="D30" t="s">
        <v>992</v>
      </c>
      <c r="E30" s="4"/>
      <c r="F30" s="4">
        <v>3178</v>
      </c>
      <c r="G30" s="162">
        <f t="shared" si="0"/>
        <v>7855200.9699999997</v>
      </c>
      <c r="H30" s="105"/>
      <c r="I30" s="105"/>
      <c r="J30" s="105"/>
    </row>
    <row r="31" spans="1:10" ht="15.75">
      <c r="A31" s="13">
        <v>44550</v>
      </c>
      <c r="B31" s="2">
        <v>2445</v>
      </c>
      <c r="C31" t="s">
        <v>1102</v>
      </c>
      <c r="D31" t="s">
        <v>992</v>
      </c>
      <c r="E31" s="4"/>
      <c r="F31" s="4">
        <v>4540</v>
      </c>
      <c r="G31" s="162">
        <f t="shared" si="0"/>
        <v>7850660.9699999997</v>
      </c>
      <c r="H31" s="105"/>
      <c r="I31" s="105"/>
      <c r="J31" s="105"/>
    </row>
    <row r="32" spans="1:10" ht="15.75">
      <c r="A32" s="13">
        <v>44550</v>
      </c>
      <c r="B32" s="2">
        <v>2446</v>
      </c>
      <c r="C32" t="s">
        <v>1103</v>
      </c>
      <c r="D32" t="s">
        <v>1104</v>
      </c>
      <c r="E32" s="4"/>
      <c r="F32" s="4">
        <v>49500</v>
      </c>
      <c r="G32" s="162">
        <f t="shared" si="0"/>
        <v>7801160.9699999997</v>
      </c>
      <c r="H32" s="105"/>
      <c r="I32" s="105"/>
      <c r="J32" s="105"/>
    </row>
    <row r="33" spans="1:10" ht="15.75">
      <c r="A33" s="13">
        <v>44558</v>
      </c>
      <c r="B33" s="2">
        <v>2447</v>
      </c>
      <c r="C33" t="s">
        <v>1105</v>
      </c>
      <c r="D33" t="s">
        <v>1106</v>
      </c>
      <c r="E33" s="4"/>
      <c r="F33" s="4">
        <v>146000</v>
      </c>
      <c r="G33" s="162">
        <f t="shared" si="0"/>
        <v>7655160.9699999997</v>
      </c>
      <c r="H33" s="105"/>
      <c r="I33" s="105"/>
      <c r="J33" s="105"/>
    </row>
    <row r="34" spans="1:10" ht="15.75">
      <c r="A34" s="13">
        <v>44560</v>
      </c>
      <c r="B34" s="2" t="s">
        <v>73</v>
      </c>
      <c r="C34" t="s">
        <v>1086</v>
      </c>
      <c r="D34" s="3" t="s">
        <v>1083</v>
      </c>
      <c r="E34" s="4"/>
      <c r="F34" s="4">
        <v>5007150</v>
      </c>
      <c r="G34" s="162">
        <f t="shared" si="0"/>
        <v>2648010.9699999997</v>
      </c>
      <c r="H34" s="105"/>
      <c r="I34" s="105"/>
      <c r="J34" s="105"/>
    </row>
    <row r="35" spans="1:10" ht="15.75">
      <c r="A35" s="13">
        <v>44560</v>
      </c>
      <c r="B35" s="2" t="s">
        <v>73</v>
      </c>
      <c r="C35" t="s">
        <v>146</v>
      </c>
      <c r="D35" s="3" t="s">
        <v>1029</v>
      </c>
      <c r="E35" s="4"/>
      <c r="F35" s="4">
        <v>93535.05</v>
      </c>
      <c r="G35" s="162">
        <f t="shared" si="0"/>
        <v>2554475.92</v>
      </c>
      <c r="H35" s="105"/>
      <c r="I35" s="105"/>
      <c r="J35" s="105"/>
    </row>
    <row r="36" spans="1:10" ht="15.75">
      <c r="A36" s="13">
        <v>44560</v>
      </c>
      <c r="B36" s="2" t="s">
        <v>73</v>
      </c>
      <c r="C36" t="s">
        <v>146</v>
      </c>
      <c r="D36" s="3" t="s">
        <v>1029</v>
      </c>
      <c r="E36" s="4"/>
      <c r="F36" s="4">
        <v>204161.23</v>
      </c>
      <c r="G36" s="162">
        <f t="shared" si="0"/>
        <v>2350314.69</v>
      </c>
      <c r="H36" s="105"/>
      <c r="I36" s="105"/>
      <c r="J36" s="105"/>
    </row>
    <row r="37" spans="1:10" ht="16.5" thickBot="1">
      <c r="A37" s="29">
        <v>44560</v>
      </c>
      <c r="B37" s="30" t="s">
        <v>73</v>
      </c>
      <c r="C37" s="17" t="s">
        <v>146</v>
      </c>
      <c r="D37" s="32" t="s">
        <v>1107</v>
      </c>
      <c r="E37" s="10"/>
      <c r="F37" s="10">
        <v>7976.2</v>
      </c>
      <c r="G37" s="171">
        <f t="shared" si="0"/>
        <v>2342338.4899999998</v>
      </c>
      <c r="H37" s="105"/>
      <c r="I37" s="105"/>
      <c r="J37" s="105"/>
    </row>
    <row r="38" spans="1:10" ht="15" customHeight="1">
      <c r="G38" s="170"/>
      <c r="H38" s="105"/>
      <c r="I38" s="105"/>
      <c r="J38" s="105"/>
    </row>
    <row r="39" spans="1:10" ht="15" customHeight="1">
      <c r="G39" s="134"/>
      <c r="H39" s="105"/>
      <c r="I39" s="105"/>
      <c r="J39" s="105"/>
    </row>
    <row r="40" spans="1:10" ht="15" customHeight="1"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5" customHeight="1">
      <c r="A45" s="1"/>
      <c r="B45" s="2"/>
      <c r="E45" s="4"/>
      <c r="F45" s="4"/>
      <c r="G45" s="134"/>
      <c r="H45" s="105"/>
      <c r="I45" s="105"/>
      <c r="J45" s="105"/>
    </row>
    <row r="46" spans="1:10" ht="17.25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>
      <c r="A47" s="115"/>
      <c r="B47" s="250" t="s">
        <v>842</v>
      </c>
      <c r="C47" s="250"/>
      <c r="D47" s="105"/>
      <c r="E47" s="254" t="s">
        <v>924</v>
      </c>
      <c r="F47" s="254"/>
      <c r="G47" s="254"/>
      <c r="H47" s="105"/>
      <c r="I47" s="105"/>
      <c r="J47" s="105"/>
    </row>
    <row r="48" spans="1:10" ht="15.75">
      <c r="A48" s="105"/>
      <c r="B48" s="249" t="s">
        <v>844</v>
      </c>
      <c r="C48" s="249"/>
      <c r="D48" s="118"/>
      <c r="E48" s="249" t="s">
        <v>845</v>
      </c>
      <c r="F48" s="249"/>
      <c r="G48" s="249"/>
      <c r="H48" s="118"/>
      <c r="I48" s="118"/>
      <c r="J48" s="118"/>
    </row>
    <row r="49" spans="1:10" ht="17.25">
      <c r="A49" s="119"/>
      <c r="B49" s="107"/>
      <c r="C49" s="105"/>
      <c r="D49" s="250"/>
      <c r="E49" s="250"/>
      <c r="F49" s="250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45" t="s">
        <v>987</v>
      </c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20" t="s">
        <v>920</v>
      </c>
      <c r="E55" s="121"/>
      <c r="F55" s="121"/>
      <c r="G55" s="121"/>
      <c r="H55" s="121"/>
      <c r="I55" s="121"/>
      <c r="J55" s="121"/>
    </row>
    <row r="56" spans="1:10" ht="16.5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>
      <c r="A57" s="1"/>
      <c r="B57" s="2"/>
      <c r="D57" s="40"/>
      <c r="E57" s="40"/>
      <c r="F57" s="40"/>
      <c r="G57" s="40"/>
      <c r="H57" s="40"/>
      <c r="I57" s="40"/>
      <c r="J57" s="40"/>
    </row>
    <row r="58" spans="1:10">
      <c r="A58" s="1"/>
      <c r="B58" s="2"/>
      <c r="E58" s="4"/>
      <c r="F58" s="4"/>
    </row>
    <row r="59" spans="1:10">
      <c r="A59" s="1"/>
      <c r="B59" s="2"/>
      <c r="D59" s="27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83" spans="4:4">
      <c r="D83" s="27"/>
    </row>
  </sheetData>
  <mergeCells count="11">
    <mergeCell ref="E21:F21"/>
    <mergeCell ref="A12:G12"/>
    <mergeCell ref="A13:G13"/>
    <mergeCell ref="A15:G15"/>
    <mergeCell ref="A16:G16"/>
    <mergeCell ref="A17:G17"/>
    <mergeCell ref="B47:C47"/>
    <mergeCell ref="E47:G47"/>
    <mergeCell ref="B48:C48"/>
    <mergeCell ref="E48:G48"/>
    <mergeCell ref="D49:F49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0B5A-91D4-4634-AE7A-36180CD37D84}">
  <sheetPr>
    <pageSetUpPr fitToPage="1"/>
  </sheetPr>
  <dimension ref="A11:J77"/>
  <sheetViews>
    <sheetView topLeftCell="A10" zoomScale="85" zoomScaleNormal="85" workbookViewId="0">
      <selection activeCell="D35" sqref="D35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15.75" customHeight="1">
      <c r="A17" s="236" t="s">
        <v>1108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2342338.4900000002</v>
      </c>
    </row>
    <row r="22" spans="1:10" ht="7.5" customHeight="1" thickBot="1">
      <c r="A22" s="66"/>
      <c r="B22" s="67"/>
      <c r="C22" s="67"/>
      <c r="D22" s="67"/>
      <c r="E22" s="67"/>
      <c r="F22" s="67"/>
      <c r="G22" s="68"/>
    </row>
    <row r="23" spans="1:10" ht="20.25">
      <c r="A23" s="129" t="s">
        <v>615</v>
      </c>
      <c r="B23" s="130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51" t="s">
        <v>621</v>
      </c>
      <c r="H23" s="105"/>
      <c r="I23" s="105"/>
      <c r="J23" s="105"/>
    </row>
    <row r="24" spans="1:10" ht="15.75">
      <c r="A24" s="13">
        <v>44580</v>
      </c>
      <c r="B24" s="2">
        <v>2448</v>
      </c>
      <c r="C24" t="s">
        <v>1109</v>
      </c>
      <c r="D24" s="3" t="s">
        <v>1110</v>
      </c>
      <c r="E24" s="4"/>
      <c r="F24" s="4">
        <v>25000</v>
      </c>
      <c r="G24" s="160">
        <f>G21+E24-F24</f>
        <v>2317338.4900000002</v>
      </c>
      <c r="H24" s="105"/>
      <c r="I24" s="105"/>
      <c r="J24" s="105"/>
    </row>
    <row r="25" spans="1:10" ht="15.75">
      <c r="A25" s="13">
        <v>44580</v>
      </c>
      <c r="B25" s="2">
        <v>2449</v>
      </c>
      <c r="C25" t="s">
        <v>399</v>
      </c>
      <c r="D25" s="3" t="s">
        <v>685</v>
      </c>
      <c r="E25" s="4"/>
      <c r="F25" s="4">
        <v>49897.36</v>
      </c>
      <c r="G25" s="162">
        <f>G24+E25-F25</f>
        <v>2267441.1300000004</v>
      </c>
      <c r="H25" s="105"/>
      <c r="I25" s="105"/>
      <c r="J25" s="105"/>
    </row>
    <row r="26" spans="1:10" ht="15.75">
      <c r="A26" s="13">
        <v>44589</v>
      </c>
      <c r="B26" s="2">
        <v>2450</v>
      </c>
      <c r="C26" t="s">
        <v>636</v>
      </c>
      <c r="D26" s="3" t="s">
        <v>1111</v>
      </c>
      <c r="E26" s="4"/>
      <c r="F26" s="4">
        <v>566100</v>
      </c>
      <c r="G26" s="162">
        <f t="shared" ref="G26:G31" si="0">G25+E26-F26</f>
        <v>1701341.1300000004</v>
      </c>
      <c r="H26" s="105"/>
      <c r="I26" s="105"/>
      <c r="J26" s="105"/>
    </row>
    <row r="27" spans="1:10" ht="15.75">
      <c r="A27" s="13">
        <v>44592</v>
      </c>
      <c r="B27" s="2" t="s">
        <v>73</v>
      </c>
      <c r="C27" t="s">
        <v>1086</v>
      </c>
      <c r="D27" s="3" t="s">
        <v>1083</v>
      </c>
      <c r="E27" s="4"/>
      <c r="F27" s="4">
        <v>4500</v>
      </c>
      <c r="G27" s="162">
        <f t="shared" si="0"/>
        <v>1696841.1300000004</v>
      </c>
      <c r="H27" s="105"/>
      <c r="I27" s="105"/>
      <c r="J27" s="105"/>
    </row>
    <row r="28" spans="1:10" ht="15.75">
      <c r="A28" s="13">
        <v>44592</v>
      </c>
      <c r="B28" s="2" t="s">
        <v>73</v>
      </c>
      <c r="C28" t="s">
        <v>1086</v>
      </c>
      <c r="D28" s="3" t="s">
        <v>1083</v>
      </c>
      <c r="E28" s="4"/>
      <c r="F28" s="4">
        <v>659655</v>
      </c>
      <c r="G28" s="162">
        <f t="shared" si="0"/>
        <v>1037186.1300000004</v>
      </c>
      <c r="H28" s="105"/>
      <c r="I28" s="105"/>
      <c r="J28" s="105"/>
    </row>
    <row r="29" spans="1:10" ht="15.75">
      <c r="A29" s="13">
        <v>44592</v>
      </c>
      <c r="B29" s="2" t="s">
        <v>73</v>
      </c>
      <c r="C29" t="s">
        <v>146</v>
      </c>
      <c r="D29" s="3" t="s">
        <v>1029</v>
      </c>
      <c r="E29" s="4"/>
      <c r="F29" s="4">
        <v>34765.86</v>
      </c>
      <c r="G29" s="162">
        <f t="shared" si="0"/>
        <v>1002420.2700000004</v>
      </c>
      <c r="H29" s="105"/>
      <c r="I29" s="105"/>
      <c r="J29" s="105"/>
    </row>
    <row r="30" spans="1:10" ht="15.75">
      <c r="A30" s="13">
        <v>44592</v>
      </c>
      <c r="B30" s="2" t="s">
        <v>73</v>
      </c>
      <c r="C30" t="s">
        <v>146</v>
      </c>
      <c r="D30" s="3" t="s">
        <v>1029</v>
      </c>
      <c r="E30" s="4"/>
      <c r="F30" s="4">
        <v>106026.52</v>
      </c>
      <c r="G30" s="162">
        <f t="shared" si="0"/>
        <v>896393.75000000035</v>
      </c>
      <c r="H30" s="105"/>
      <c r="I30" s="105"/>
      <c r="J30" s="105"/>
    </row>
    <row r="31" spans="1:10" ht="16.5" thickBot="1">
      <c r="A31" s="29">
        <v>44592</v>
      </c>
      <c r="B31" s="30" t="s">
        <v>73</v>
      </c>
      <c r="C31" s="17" t="s">
        <v>146</v>
      </c>
      <c r="D31" s="32" t="s">
        <v>1112</v>
      </c>
      <c r="E31" s="10"/>
      <c r="F31" s="10">
        <v>767.67</v>
      </c>
      <c r="G31" s="172">
        <f t="shared" si="0"/>
        <v>895626.08000000031</v>
      </c>
      <c r="H31" s="105"/>
      <c r="I31" s="105"/>
      <c r="J31" s="105"/>
    </row>
    <row r="32" spans="1:10" ht="15" customHeight="1">
      <c r="G32" s="170"/>
      <c r="H32" s="105"/>
      <c r="I32" s="105"/>
      <c r="J32" s="105"/>
    </row>
    <row r="33" spans="1:10" ht="15" customHeight="1"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7.25">
      <c r="A39" s="115"/>
      <c r="B39" s="157"/>
      <c r="C39" s="157"/>
      <c r="D39" s="115"/>
      <c r="E39" s="115"/>
      <c r="F39" s="115"/>
      <c r="G39" s="115"/>
      <c r="H39" s="105"/>
      <c r="I39" s="105"/>
      <c r="J39" s="105"/>
    </row>
    <row r="40" spans="1:10" ht="17.25">
      <c r="A40" s="115"/>
      <c r="B40" s="250" t="s">
        <v>842</v>
      </c>
      <c r="C40" s="250"/>
      <c r="D40" s="105"/>
      <c r="E40" s="254" t="s">
        <v>924</v>
      </c>
      <c r="F40" s="254"/>
      <c r="G40" s="254"/>
      <c r="H40" s="105"/>
      <c r="I40" s="105"/>
      <c r="J40" s="105"/>
    </row>
    <row r="41" spans="1:10" ht="15.75">
      <c r="A41" s="105"/>
      <c r="B41" s="249" t="s">
        <v>844</v>
      </c>
      <c r="C41" s="249"/>
      <c r="D41" s="118"/>
      <c r="E41" s="249" t="s">
        <v>845</v>
      </c>
      <c r="F41" s="249"/>
      <c r="G41" s="249"/>
      <c r="H41" s="118"/>
      <c r="I41" s="118"/>
      <c r="J41" s="118"/>
    </row>
    <row r="42" spans="1:10" ht="17.25">
      <c r="A42" s="119"/>
      <c r="B42" s="107"/>
      <c r="C42" s="105"/>
      <c r="D42" s="250"/>
      <c r="E42" s="250"/>
      <c r="F42" s="250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20" t="s">
        <v>920</v>
      </c>
      <c r="E49" s="121"/>
      <c r="F49" s="121"/>
      <c r="G49" s="121"/>
      <c r="H49" s="121"/>
      <c r="I49" s="121"/>
      <c r="J49" s="121"/>
    </row>
    <row r="50" spans="1:10" ht="16.5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>
      <c r="A52" s="1"/>
      <c r="B52" s="2"/>
      <c r="E52" s="4"/>
      <c r="F52" s="4"/>
    </row>
    <row r="53" spans="1:10">
      <c r="A53" s="1"/>
      <c r="B53" s="2"/>
      <c r="D53" s="27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77" spans="4:4">
      <c r="D77" s="27"/>
    </row>
  </sheetData>
  <mergeCells count="11">
    <mergeCell ref="B40:C40"/>
    <mergeCell ref="E40:G40"/>
    <mergeCell ref="B41:C41"/>
    <mergeCell ref="E41:G41"/>
    <mergeCell ref="D42:F42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16B8-DE40-43B0-A647-624067B26E08}">
  <sheetPr>
    <pageSetUpPr fitToPage="1"/>
  </sheetPr>
  <dimension ref="A11:J80"/>
  <sheetViews>
    <sheetView topLeftCell="A13" zoomScale="85" zoomScaleNormal="85" workbookViewId="0">
      <selection activeCell="I36" sqref="I36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1113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895626.08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>
      <c r="A24" s="13">
        <v>44594</v>
      </c>
      <c r="B24" s="2">
        <v>2451</v>
      </c>
      <c r="C24" t="s">
        <v>636</v>
      </c>
      <c r="D24" s="3" t="s">
        <v>1114</v>
      </c>
      <c r="E24" s="4"/>
      <c r="F24" s="4">
        <v>9900</v>
      </c>
      <c r="G24" s="176">
        <f>G21+E24-F24</f>
        <v>885726.08</v>
      </c>
      <c r="H24" s="105"/>
      <c r="I24" s="105"/>
      <c r="J24" s="105"/>
    </row>
    <row r="25" spans="1:10" ht="20.25">
      <c r="A25" s="13">
        <v>44594</v>
      </c>
      <c r="B25" s="2">
        <v>2452</v>
      </c>
      <c r="C25" t="s">
        <v>927</v>
      </c>
      <c r="D25" s="3" t="s">
        <v>686</v>
      </c>
      <c r="E25" s="4"/>
      <c r="F25" s="4">
        <v>79500</v>
      </c>
      <c r="G25" s="176">
        <f>G24+E25-F25</f>
        <v>806226.08</v>
      </c>
      <c r="H25" s="105"/>
      <c r="I25" s="105"/>
      <c r="J25" s="105"/>
    </row>
    <row r="26" spans="1:10" ht="20.25">
      <c r="A26" s="13">
        <v>44594</v>
      </c>
      <c r="B26" s="2">
        <v>2453</v>
      </c>
      <c r="C26" t="s">
        <v>1115</v>
      </c>
      <c r="D26" s="3" t="s">
        <v>1116</v>
      </c>
      <c r="E26" s="4"/>
      <c r="F26" s="4">
        <v>133444.85</v>
      </c>
      <c r="G26" s="176">
        <f>G25+E26-F26</f>
        <v>672781.23</v>
      </c>
      <c r="H26" s="105"/>
      <c r="I26" s="105"/>
      <c r="J26" s="105"/>
    </row>
    <row r="27" spans="1:10" ht="20.25">
      <c r="A27" s="13">
        <v>44600</v>
      </c>
      <c r="B27" s="2">
        <v>2454</v>
      </c>
      <c r="C27" t="s">
        <v>636</v>
      </c>
      <c r="D27" s="3" t="s">
        <v>1117</v>
      </c>
      <c r="E27" s="4"/>
      <c r="F27" s="4">
        <v>18000</v>
      </c>
      <c r="G27" s="176">
        <f>G26+E27-F27</f>
        <v>654781.23</v>
      </c>
      <c r="H27" s="105"/>
      <c r="I27" s="105"/>
      <c r="J27" s="105"/>
    </row>
    <row r="28" spans="1:10" ht="20.25">
      <c r="A28" s="13">
        <v>44600</v>
      </c>
      <c r="B28" s="2">
        <v>2455</v>
      </c>
      <c r="C28" t="s">
        <v>636</v>
      </c>
      <c r="D28" s="3" t="s">
        <v>1118</v>
      </c>
      <c r="E28" s="4"/>
      <c r="F28" s="4">
        <v>16000</v>
      </c>
      <c r="G28" s="176">
        <f>G27+E28-F28</f>
        <v>638781.23</v>
      </c>
      <c r="H28" s="105"/>
      <c r="I28" s="105"/>
      <c r="J28" s="105"/>
    </row>
    <row r="29" spans="1:10" ht="20.25">
      <c r="A29" s="13">
        <v>44602</v>
      </c>
      <c r="B29" s="2">
        <v>2456</v>
      </c>
      <c r="C29" t="s">
        <v>927</v>
      </c>
      <c r="D29" s="3" t="s">
        <v>686</v>
      </c>
      <c r="E29" s="4"/>
      <c r="F29" s="4">
        <v>66400</v>
      </c>
      <c r="G29" s="176">
        <f t="shared" ref="G29:G36" si="0">G28+E29-F29</f>
        <v>572381.23</v>
      </c>
      <c r="H29" s="105"/>
      <c r="I29" s="105"/>
      <c r="J29" s="105"/>
    </row>
    <row r="30" spans="1:10" ht="20.25">
      <c r="A30" s="13">
        <v>44610</v>
      </c>
      <c r="B30" s="2">
        <v>2457</v>
      </c>
      <c r="C30" t="s">
        <v>1119</v>
      </c>
      <c r="D30" s="3" t="s">
        <v>741</v>
      </c>
      <c r="E30" s="4"/>
      <c r="F30" s="4">
        <v>5000</v>
      </c>
      <c r="G30" s="176">
        <f t="shared" si="0"/>
        <v>567381.23</v>
      </c>
      <c r="H30" s="105"/>
      <c r="I30" s="105"/>
      <c r="J30" s="105"/>
    </row>
    <row r="31" spans="1:10" ht="20.25">
      <c r="A31" s="13">
        <v>44613</v>
      </c>
      <c r="B31" s="2">
        <v>2458</v>
      </c>
      <c r="C31" t="s">
        <v>50</v>
      </c>
      <c r="D31" s="3" t="s">
        <v>685</v>
      </c>
      <c r="E31" s="4"/>
      <c r="F31" s="4">
        <v>42198.71</v>
      </c>
      <c r="G31" s="176">
        <f t="shared" si="0"/>
        <v>525182.52</v>
      </c>
      <c r="H31" s="105"/>
      <c r="I31" s="105"/>
      <c r="J31" s="105"/>
    </row>
    <row r="32" spans="1:10" ht="19.5" customHeight="1">
      <c r="A32" s="13">
        <v>44617</v>
      </c>
      <c r="B32" s="2">
        <v>2459</v>
      </c>
      <c r="C32" t="s">
        <v>927</v>
      </c>
      <c r="D32" s="3" t="s">
        <v>1120</v>
      </c>
      <c r="E32" s="4"/>
      <c r="F32" s="4">
        <v>76340</v>
      </c>
      <c r="G32" s="176">
        <f t="shared" si="0"/>
        <v>448842.52</v>
      </c>
      <c r="H32" s="105"/>
      <c r="I32" s="105"/>
      <c r="J32" s="105"/>
    </row>
    <row r="33" spans="1:10" ht="20.25" customHeight="1">
      <c r="A33" s="13">
        <v>44617</v>
      </c>
      <c r="B33" s="2">
        <v>2460</v>
      </c>
      <c r="C33" t="s">
        <v>10</v>
      </c>
      <c r="D33" s="3" t="s">
        <v>1045</v>
      </c>
      <c r="E33" s="4"/>
      <c r="F33" s="4">
        <v>11725.29</v>
      </c>
      <c r="G33" s="176">
        <f t="shared" si="0"/>
        <v>437117.23000000004</v>
      </c>
      <c r="H33" s="105"/>
      <c r="I33" s="105"/>
      <c r="J33" s="105"/>
    </row>
    <row r="34" spans="1:10" ht="20.25" customHeight="1">
      <c r="A34" s="13">
        <v>44620</v>
      </c>
      <c r="B34" s="2" t="s">
        <v>73</v>
      </c>
      <c r="C34" t="s">
        <v>146</v>
      </c>
      <c r="D34" s="3" t="s">
        <v>1029</v>
      </c>
      <c r="E34" s="4"/>
      <c r="F34" s="4">
        <v>21685.32</v>
      </c>
      <c r="G34" s="176">
        <f t="shared" si="0"/>
        <v>415431.91000000003</v>
      </c>
      <c r="H34" s="105"/>
      <c r="I34" s="105"/>
      <c r="J34" s="105"/>
    </row>
    <row r="35" spans="1:10" ht="19.5" customHeight="1">
      <c r="A35" s="13">
        <v>44620</v>
      </c>
      <c r="B35" s="2" t="s">
        <v>73</v>
      </c>
      <c r="C35" t="s">
        <v>146</v>
      </c>
      <c r="D35" s="3" t="s">
        <v>1029</v>
      </c>
      <c r="E35" s="4"/>
      <c r="F35" s="4">
        <v>64585.56</v>
      </c>
      <c r="G35" s="176">
        <f t="shared" si="0"/>
        <v>350846.35000000003</v>
      </c>
      <c r="H35" s="105"/>
      <c r="I35" s="105"/>
      <c r="J35" s="105"/>
    </row>
    <row r="36" spans="1:10" ht="20.25" customHeight="1" thickBot="1">
      <c r="A36" s="29">
        <v>44620</v>
      </c>
      <c r="B36" s="30" t="s">
        <v>73</v>
      </c>
      <c r="C36" s="17" t="s">
        <v>146</v>
      </c>
      <c r="D36" s="32" t="s">
        <v>1121</v>
      </c>
      <c r="E36" s="10"/>
      <c r="F36" s="10">
        <v>2788.3</v>
      </c>
      <c r="G36" s="177">
        <f t="shared" si="0"/>
        <v>348058.05000000005</v>
      </c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7.25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>
      <c r="A44" s="115"/>
      <c r="B44" s="250" t="s">
        <v>842</v>
      </c>
      <c r="C44" s="250"/>
      <c r="D44" s="105"/>
      <c r="E44" s="254" t="s">
        <v>924</v>
      </c>
      <c r="F44" s="254"/>
      <c r="G44" s="254"/>
      <c r="H44" s="105"/>
      <c r="I44" s="105"/>
      <c r="J44" s="105"/>
    </row>
    <row r="45" spans="1:10" ht="15.75">
      <c r="A45" s="105"/>
      <c r="B45" s="249" t="s">
        <v>844</v>
      </c>
      <c r="C45" s="249"/>
      <c r="D45" s="118"/>
      <c r="E45" s="249" t="s">
        <v>845</v>
      </c>
      <c r="F45" s="249"/>
      <c r="G45" s="249"/>
      <c r="H45" s="118"/>
      <c r="I45" s="118"/>
      <c r="J45" s="118"/>
    </row>
    <row r="46" spans="1:10" ht="17.25">
      <c r="A46" s="119"/>
      <c r="B46" s="107"/>
      <c r="C46" s="105"/>
      <c r="D46" s="250"/>
      <c r="E46" s="250"/>
      <c r="F46" s="250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20" t="s">
        <v>920</v>
      </c>
      <c r="E52" s="121"/>
      <c r="F52" s="121"/>
      <c r="G52" s="121"/>
      <c r="H52" s="121"/>
      <c r="I52" s="121"/>
      <c r="J52" s="121"/>
    </row>
    <row r="53" spans="1:10" ht="16.5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>
      <c r="A54" s="1"/>
      <c r="B54" s="2"/>
      <c r="D54" s="40"/>
      <c r="E54" s="40"/>
      <c r="F54" s="40"/>
      <c r="G54" s="40"/>
      <c r="H54" s="40"/>
      <c r="I54" s="40"/>
      <c r="J54" s="40"/>
    </row>
    <row r="55" spans="1:10">
      <c r="A55" s="1"/>
      <c r="B55" s="2"/>
      <c r="E55" s="4"/>
      <c r="F55" s="4"/>
    </row>
    <row r="56" spans="1:10">
      <c r="A56" s="1"/>
      <c r="B56" s="2"/>
      <c r="D56" s="27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80" spans="4:4">
      <c r="D80" s="27"/>
    </row>
  </sheetData>
  <mergeCells count="11">
    <mergeCell ref="B44:C44"/>
    <mergeCell ref="E44:G44"/>
    <mergeCell ref="B45:C45"/>
    <mergeCell ref="E45:G45"/>
    <mergeCell ref="D46:F46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7820-494E-49D8-90F9-0C957E089FEF}">
  <sheetPr>
    <pageSetUpPr fitToPage="1"/>
  </sheetPr>
  <dimension ref="A11:J74"/>
  <sheetViews>
    <sheetView topLeftCell="A13" zoomScale="85" zoomScaleNormal="85" workbookViewId="0">
      <selection activeCell="F34" sqref="F34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1122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348058.05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>
      <c r="A24" s="13">
        <v>44635</v>
      </c>
      <c r="B24" s="2">
        <v>2461</v>
      </c>
      <c r="C24" t="s">
        <v>636</v>
      </c>
      <c r="D24" s="3" t="s">
        <v>1123</v>
      </c>
      <c r="E24" s="4"/>
      <c r="F24" s="4">
        <v>73795</v>
      </c>
      <c r="G24" s="176">
        <f>G21+E24-F24</f>
        <v>274263.05</v>
      </c>
      <c r="H24" s="105"/>
      <c r="I24" s="105"/>
      <c r="J24" s="105"/>
    </row>
    <row r="25" spans="1:10" ht="20.25">
      <c r="A25" s="13">
        <v>44635</v>
      </c>
      <c r="B25" s="2">
        <v>2462</v>
      </c>
      <c r="C25" t="s">
        <v>50</v>
      </c>
      <c r="D25" s="3" t="s">
        <v>685</v>
      </c>
      <c r="E25" s="4"/>
      <c r="F25" s="4">
        <v>41978.75</v>
      </c>
      <c r="G25" s="176">
        <f>G24+E25-F25</f>
        <v>232284.3</v>
      </c>
      <c r="H25" s="105"/>
      <c r="I25" s="105"/>
      <c r="J25" s="105"/>
    </row>
    <row r="26" spans="1:10" ht="20.25">
      <c r="A26" s="13">
        <v>44637</v>
      </c>
      <c r="B26" s="2">
        <v>2463</v>
      </c>
      <c r="C26" t="s">
        <v>1124</v>
      </c>
      <c r="D26" s="3" t="s">
        <v>741</v>
      </c>
      <c r="E26" s="4"/>
      <c r="F26" s="4">
        <v>5000</v>
      </c>
      <c r="G26" s="176">
        <f>G25+E26-F26</f>
        <v>227284.3</v>
      </c>
      <c r="H26" s="105"/>
      <c r="I26" s="105"/>
      <c r="J26" s="105"/>
    </row>
    <row r="27" spans="1:10" ht="20.25">
      <c r="A27" s="13">
        <v>44649</v>
      </c>
      <c r="B27" s="2" t="s">
        <v>73</v>
      </c>
      <c r="C27" t="s">
        <v>146</v>
      </c>
      <c r="D27" s="3" t="s">
        <v>1029</v>
      </c>
      <c r="E27" s="4"/>
      <c r="F27" s="4">
        <v>81536.899999999994</v>
      </c>
      <c r="G27" s="176">
        <f>G26+E27-F27</f>
        <v>145747.4</v>
      </c>
      <c r="H27" s="105"/>
      <c r="I27" s="105"/>
      <c r="J27" s="105"/>
    </row>
    <row r="28" spans="1:10" ht="20.25">
      <c r="A28" s="13">
        <v>44649</v>
      </c>
      <c r="B28" s="2" t="s">
        <v>73</v>
      </c>
      <c r="C28" t="s">
        <v>146</v>
      </c>
      <c r="D28" s="3" t="s">
        <v>1029</v>
      </c>
      <c r="E28" s="4"/>
      <c r="F28" s="4">
        <v>116750.05</v>
      </c>
      <c r="G28" s="176">
        <f>G27+E28-F28</f>
        <v>28997.349999999991</v>
      </c>
      <c r="H28" s="105"/>
      <c r="I28" s="105"/>
      <c r="J28" s="105"/>
    </row>
    <row r="29" spans="1:10" ht="20.25">
      <c r="A29" s="13">
        <v>44649</v>
      </c>
      <c r="B29" s="2">
        <v>2464</v>
      </c>
      <c r="C29" t="s">
        <v>1119</v>
      </c>
      <c r="D29" s="3" t="s">
        <v>741</v>
      </c>
      <c r="E29" s="4"/>
      <c r="F29" s="4">
        <v>5000</v>
      </c>
      <c r="G29" s="176">
        <f t="shared" ref="G29:G30" si="0">G28+E29-F29</f>
        <v>23997.349999999991</v>
      </c>
      <c r="H29" s="105"/>
      <c r="I29" s="105"/>
      <c r="J29" s="105"/>
    </row>
    <row r="30" spans="1:10" ht="21" thickBot="1">
      <c r="A30" s="29">
        <v>44651</v>
      </c>
      <c r="B30" s="30" t="s">
        <v>73</v>
      </c>
      <c r="C30" s="17" t="s">
        <v>146</v>
      </c>
      <c r="D30" s="32" t="s">
        <v>1125</v>
      </c>
      <c r="E30" s="10"/>
      <c r="F30" s="10">
        <v>488.26</v>
      </c>
      <c r="G30" s="178">
        <f t="shared" si="0"/>
        <v>23509.089999999993</v>
      </c>
      <c r="H30" s="105"/>
      <c r="I30" s="105"/>
      <c r="J30" s="105"/>
    </row>
    <row r="31" spans="1:10" ht="15" customHeight="1">
      <c r="A31" s="1"/>
      <c r="B31" s="2"/>
      <c r="E31" s="4"/>
      <c r="F31" s="4"/>
      <c r="G31" s="134"/>
      <c r="H31" s="105"/>
      <c r="I31" s="105"/>
      <c r="J31" s="105"/>
    </row>
    <row r="32" spans="1:10" ht="15" customHeight="1">
      <c r="A32" s="1"/>
      <c r="B32" s="2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7.25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>
      <c r="A38" s="115"/>
      <c r="B38" s="250" t="s">
        <v>842</v>
      </c>
      <c r="C38" s="250"/>
      <c r="D38" s="105"/>
      <c r="E38" s="254" t="s">
        <v>924</v>
      </c>
      <c r="F38" s="254"/>
      <c r="G38" s="254"/>
      <c r="H38" s="105"/>
      <c r="I38" s="105"/>
      <c r="J38" s="105"/>
    </row>
    <row r="39" spans="1:10" ht="15.75">
      <c r="A39" s="105"/>
      <c r="B39" s="249" t="s">
        <v>844</v>
      </c>
      <c r="C39" s="249"/>
      <c r="D39" s="118"/>
      <c r="E39" s="249" t="s">
        <v>845</v>
      </c>
      <c r="F39" s="249"/>
      <c r="G39" s="249"/>
      <c r="H39" s="118"/>
      <c r="I39" s="118"/>
      <c r="J39" s="118"/>
    </row>
    <row r="40" spans="1:10" ht="17.25">
      <c r="A40" s="119"/>
      <c r="B40" s="107"/>
      <c r="C40" s="105"/>
      <c r="D40" s="250"/>
      <c r="E40" s="250"/>
      <c r="F40" s="250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20" t="s">
        <v>920</v>
      </c>
      <c r="E46" s="121"/>
      <c r="F46" s="121"/>
      <c r="G46" s="121"/>
      <c r="H46" s="121"/>
      <c r="I46" s="121"/>
      <c r="J46" s="121"/>
    </row>
    <row r="47" spans="1:10" ht="16.5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6">
      <c r="A49" s="1"/>
      <c r="B49" s="2"/>
      <c r="E49" s="4"/>
      <c r="F49" s="4"/>
    </row>
    <row r="50" spans="1:6">
      <c r="A50" s="1"/>
      <c r="B50" s="2"/>
      <c r="D50" s="27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74" spans="4:4">
      <c r="D74" s="27"/>
    </row>
  </sheetData>
  <mergeCells count="11">
    <mergeCell ref="B38:C38"/>
    <mergeCell ref="E38:G38"/>
    <mergeCell ref="B39:C39"/>
    <mergeCell ref="E39:G39"/>
    <mergeCell ref="D40:F4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36CA-0342-4E31-A60C-5433E6CE59F0}">
  <sheetPr>
    <pageSetUpPr fitToPage="1"/>
  </sheetPr>
  <dimension ref="A11:J74"/>
  <sheetViews>
    <sheetView zoomScale="85" zoomScaleNormal="85" workbookViewId="0">
      <selection activeCell="E42" sqref="E42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1126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23509.09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>
      <c r="A24" s="13">
        <v>44659</v>
      </c>
      <c r="B24" s="100" t="s">
        <v>679</v>
      </c>
      <c r="C24" t="s">
        <v>661</v>
      </c>
      <c r="D24" t="s">
        <v>697</v>
      </c>
      <c r="E24" s="4">
        <v>280000</v>
      </c>
      <c r="F24" s="4"/>
      <c r="G24" s="176">
        <f>G21+E24-F24</f>
        <v>303509.09000000003</v>
      </c>
      <c r="H24" s="105"/>
      <c r="I24" s="105"/>
      <c r="J24" s="105"/>
    </row>
    <row r="25" spans="1:10" ht="20.25">
      <c r="A25" s="13">
        <v>44663</v>
      </c>
      <c r="B25" s="2">
        <v>2466</v>
      </c>
      <c r="C25" t="s">
        <v>1127</v>
      </c>
      <c r="D25" s="3" t="s">
        <v>741</v>
      </c>
      <c r="E25" s="4"/>
      <c r="F25" s="4">
        <v>5000</v>
      </c>
      <c r="G25" s="176">
        <f>G24+E25-F25</f>
        <v>298509.09000000003</v>
      </c>
      <c r="H25" s="105"/>
      <c r="I25" s="105"/>
      <c r="J25" s="105"/>
    </row>
    <row r="26" spans="1:10" ht="20.25">
      <c r="A26" s="13">
        <v>44663</v>
      </c>
      <c r="B26" s="2">
        <v>2465</v>
      </c>
      <c r="C26" t="s">
        <v>10</v>
      </c>
      <c r="D26" s="3" t="s">
        <v>1045</v>
      </c>
      <c r="E26" s="4"/>
      <c r="F26" s="4">
        <v>12676.35</v>
      </c>
      <c r="G26" s="176">
        <f>G25+E26-F26</f>
        <v>285832.74000000005</v>
      </c>
      <c r="H26" s="105"/>
      <c r="I26" s="105"/>
      <c r="J26" s="105"/>
    </row>
    <row r="27" spans="1:10" ht="20.25">
      <c r="A27" s="13">
        <v>44663</v>
      </c>
      <c r="B27" s="2" t="s">
        <v>73</v>
      </c>
      <c r="C27" t="s">
        <v>146</v>
      </c>
      <c r="D27" s="3" t="s">
        <v>1029</v>
      </c>
      <c r="E27" s="4"/>
      <c r="F27" s="4">
        <v>81247.97</v>
      </c>
      <c r="G27" s="176">
        <f>G26+E27-F27</f>
        <v>204584.77000000005</v>
      </c>
      <c r="H27" s="105"/>
      <c r="I27" s="105"/>
      <c r="J27" s="105"/>
    </row>
    <row r="28" spans="1:10" ht="20.25">
      <c r="A28" s="13">
        <v>44663</v>
      </c>
      <c r="B28" s="2" t="s">
        <v>73</v>
      </c>
      <c r="C28" t="s">
        <v>146</v>
      </c>
      <c r="D28" s="3" t="s">
        <v>1029</v>
      </c>
      <c r="E28" s="4"/>
      <c r="F28" s="4">
        <v>53452.28</v>
      </c>
      <c r="G28" s="176">
        <f>G27+E28-F28</f>
        <v>151132.49000000005</v>
      </c>
      <c r="H28" s="105"/>
      <c r="I28" s="105"/>
      <c r="J28" s="105"/>
    </row>
    <row r="29" spans="1:10" ht="20.25">
      <c r="A29" s="13">
        <v>44663</v>
      </c>
      <c r="B29" s="2">
        <v>2467</v>
      </c>
      <c r="C29" t="s">
        <v>50</v>
      </c>
      <c r="D29" s="3" t="s">
        <v>685</v>
      </c>
      <c r="E29" s="4"/>
      <c r="F29" s="4">
        <v>43628.5</v>
      </c>
      <c r="G29" s="128">
        <f t="shared" ref="G29:G31" si="0">G28+E29-F29</f>
        <v>107503.99000000005</v>
      </c>
      <c r="H29" s="105"/>
      <c r="I29" s="105"/>
      <c r="J29" s="105"/>
    </row>
    <row r="30" spans="1:10" ht="20.25">
      <c r="A30" s="13">
        <v>44678</v>
      </c>
      <c r="B30" s="2">
        <v>2468</v>
      </c>
      <c r="C30" t="s">
        <v>1128</v>
      </c>
      <c r="D30" s="3" t="s">
        <v>1129</v>
      </c>
      <c r="E30" s="4"/>
      <c r="F30" s="4">
        <v>99604.92</v>
      </c>
      <c r="G30" s="128">
        <f t="shared" si="0"/>
        <v>7899.0700000000506</v>
      </c>
      <c r="H30" s="105"/>
      <c r="I30" s="105"/>
      <c r="J30" s="105"/>
    </row>
    <row r="31" spans="1:10" ht="24" customHeight="1" thickBot="1">
      <c r="A31" s="29">
        <v>44681</v>
      </c>
      <c r="B31" s="30" t="s">
        <v>73</v>
      </c>
      <c r="C31" s="17" t="s">
        <v>146</v>
      </c>
      <c r="D31" s="32" t="s">
        <v>1130</v>
      </c>
      <c r="E31" s="10"/>
      <c r="F31" s="10">
        <v>255.44</v>
      </c>
      <c r="G31" s="179">
        <f t="shared" si="0"/>
        <v>7643.630000000051</v>
      </c>
      <c r="H31" s="105"/>
      <c r="I31" s="105"/>
      <c r="J31" s="105"/>
    </row>
    <row r="32" spans="1:10" ht="15" customHeight="1">
      <c r="A32" s="1"/>
      <c r="B32" s="2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7.25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>
      <c r="A38" s="115"/>
      <c r="B38" s="250" t="s">
        <v>842</v>
      </c>
      <c r="C38" s="250"/>
      <c r="D38" s="105"/>
      <c r="E38" s="254" t="s">
        <v>924</v>
      </c>
      <c r="F38" s="254"/>
      <c r="G38" s="254"/>
      <c r="H38" s="105"/>
      <c r="I38" s="105"/>
      <c r="J38" s="105"/>
    </row>
    <row r="39" spans="1:10" ht="15.75">
      <c r="A39" s="105"/>
      <c r="B39" s="249" t="s">
        <v>844</v>
      </c>
      <c r="C39" s="249"/>
      <c r="D39" s="118"/>
      <c r="E39" s="249" t="s">
        <v>845</v>
      </c>
      <c r="F39" s="249"/>
      <c r="G39" s="249"/>
      <c r="H39" s="118"/>
      <c r="I39" s="118"/>
      <c r="J39" s="118"/>
    </row>
    <row r="40" spans="1:10" ht="17.25">
      <c r="A40" s="119"/>
      <c r="B40" s="107"/>
      <c r="C40" s="105"/>
      <c r="D40" s="250"/>
      <c r="E40" s="250"/>
      <c r="F40" s="250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20" t="s">
        <v>920</v>
      </c>
      <c r="E46" s="121"/>
      <c r="F46" s="121"/>
      <c r="G46" s="121"/>
      <c r="H46" s="121"/>
      <c r="I46" s="121"/>
      <c r="J46" s="121"/>
    </row>
    <row r="47" spans="1:10" ht="16.5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6">
      <c r="A49" s="1"/>
      <c r="B49" s="2"/>
      <c r="E49" s="4"/>
      <c r="F49" s="4"/>
    </row>
    <row r="50" spans="1:6">
      <c r="A50" s="1"/>
      <c r="B50" s="2"/>
      <c r="D50" s="27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74" spans="4:4">
      <c r="D74" s="27"/>
    </row>
  </sheetData>
  <mergeCells count="11">
    <mergeCell ref="E21:F21"/>
    <mergeCell ref="A12:G12"/>
    <mergeCell ref="A13:G13"/>
    <mergeCell ref="A15:G15"/>
    <mergeCell ref="A16:G16"/>
    <mergeCell ref="A17:G17"/>
    <mergeCell ref="B38:C38"/>
    <mergeCell ref="E38:G38"/>
    <mergeCell ref="B39:C39"/>
    <mergeCell ref="E39:G39"/>
    <mergeCell ref="D40:F40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6"/>
  <sheetViews>
    <sheetView topLeftCell="A16" workbookViewId="0">
      <selection activeCell="F44" sqref="F44"/>
    </sheetView>
  </sheetViews>
  <sheetFormatPr defaultColWidth="11.42578125" defaultRowHeight="1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127</v>
      </c>
      <c r="B5" s="222"/>
      <c r="C5" s="222"/>
      <c r="D5" s="222"/>
      <c r="E5" s="222"/>
      <c r="F5" s="222"/>
    </row>
    <row r="7" spans="1:7" ht="15.75" thickBot="1"/>
    <row r="8" spans="1:7" ht="16.5" thickBot="1">
      <c r="A8" s="18" t="s">
        <v>3</v>
      </c>
      <c r="B8" s="19" t="s">
        <v>4</v>
      </c>
      <c r="C8" s="20" t="s">
        <v>5</v>
      </c>
      <c r="D8" s="223" t="s">
        <v>6</v>
      </c>
      <c r="E8" s="223"/>
      <c r="F8" s="21" t="s">
        <v>7</v>
      </c>
    </row>
    <row r="9" spans="1:7">
      <c r="A9" s="13">
        <v>43011</v>
      </c>
      <c r="B9" s="2">
        <v>1660</v>
      </c>
      <c r="C9" t="s">
        <v>32</v>
      </c>
      <c r="D9" t="s">
        <v>98</v>
      </c>
      <c r="E9" s="4"/>
      <c r="F9" s="14">
        <v>38692.800000000003</v>
      </c>
      <c r="G9" s="5"/>
    </row>
    <row r="10" spans="1:7">
      <c r="A10" s="13">
        <v>43011</v>
      </c>
      <c r="B10" s="2">
        <v>1661</v>
      </c>
      <c r="C10" t="s">
        <v>32</v>
      </c>
      <c r="D10" t="s">
        <v>98</v>
      </c>
      <c r="E10" s="4"/>
      <c r="F10" s="14">
        <v>9594.5</v>
      </c>
      <c r="G10" s="5"/>
    </row>
    <row r="11" spans="1:7">
      <c r="A11" s="13">
        <v>43011</v>
      </c>
      <c r="B11" s="2">
        <v>1662</v>
      </c>
      <c r="C11" t="s">
        <v>32</v>
      </c>
      <c r="D11" t="s">
        <v>98</v>
      </c>
      <c r="E11" s="4"/>
      <c r="F11" s="14">
        <v>42467</v>
      </c>
      <c r="G11" s="5"/>
    </row>
    <row r="12" spans="1:7">
      <c r="A12" s="13">
        <v>43011</v>
      </c>
      <c r="B12" s="2">
        <v>1663</v>
      </c>
      <c r="C12" t="s">
        <v>32</v>
      </c>
      <c r="D12" t="s">
        <v>98</v>
      </c>
      <c r="E12" s="4"/>
      <c r="F12" s="14">
        <v>47450.3</v>
      </c>
      <c r="G12" s="5"/>
    </row>
    <row r="13" spans="1:7" ht="14.25" customHeight="1">
      <c r="A13" s="13">
        <v>43011</v>
      </c>
      <c r="B13" s="2">
        <v>1664</v>
      </c>
      <c r="C13" t="s">
        <v>32</v>
      </c>
      <c r="D13" t="s">
        <v>98</v>
      </c>
      <c r="E13" s="4"/>
      <c r="F13" s="14">
        <v>27946.5</v>
      </c>
      <c r="G13" s="5"/>
    </row>
    <row r="14" spans="1:7">
      <c r="A14" s="13">
        <v>43011</v>
      </c>
      <c r="B14" s="2">
        <v>1665</v>
      </c>
      <c r="C14" t="s">
        <v>99</v>
      </c>
      <c r="D14" t="s">
        <v>98</v>
      </c>
      <c r="E14" s="4"/>
      <c r="F14" s="14">
        <v>10621</v>
      </c>
      <c r="G14" s="5"/>
    </row>
    <row r="15" spans="1:7">
      <c r="A15" s="13">
        <v>43012</v>
      </c>
      <c r="B15" s="2">
        <v>1666</v>
      </c>
      <c r="C15" t="s">
        <v>109</v>
      </c>
      <c r="D15" t="s">
        <v>128</v>
      </c>
      <c r="E15" s="4"/>
      <c r="F15" s="14">
        <v>6456</v>
      </c>
      <c r="G15" s="5"/>
    </row>
    <row r="16" spans="1:7">
      <c r="A16" s="13">
        <v>43012</v>
      </c>
      <c r="B16" s="2">
        <v>1667</v>
      </c>
      <c r="C16" t="s">
        <v>129</v>
      </c>
      <c r="D16" t="s">
        <v>105</v>
      </c>
      <c r="E16" s="4"/>
      <c r="F16" s="14">
        <v>8958.5</v>
      </c>
      <c r="G16" s="5"/>
    </row>
    <row r="17" spans="1:7">
      <c r="A17" s="13">
        <v>43012</v>
      </c>
      <c r="B17" s="2">
        <v>1668</v>
      </c>
      <c r="C17" t="s">
        <v>130</v>
      </c>
      <c r="D17" t="s">
        <v>128</v>
      </c>
      <c r="E17" s="4"/>
      <c r="F17" s="14">
        <v>6460</v>
      </c>
      <c r="G17" s="5"/>
    </row>
    <row r="18" spans="1:7">
      <c r="A18" s="13">
        <v>43012</v>
      </c>
      <c r="B18" s="2">
        <v>1669</v>
      </c>
      <c r="C18" t="s">
        <v>130</v>
      </c>
      <c r="D18" t="s">
        <v>128</v>
      </c>
      <c r="E18" s="4"/>
      <c r="F18" s="14">
        <v>6460</v>
      </c>
      <c r="G18" s="5"/>
    </row>
    <row r="19" spans="1:7">
      <c r="A19" s="13">
        <v>43012</v>
      </c>
      <c r="B19" s="2">
        <v>1670</v>
      </c>
      <c r="C19" t="s">
        <v>131</v>
      </c>
      <c r="D19" t="s">
        <v>132</v>
      </c>
      <c r="E19" s="4"/>
      <c r="F19" s="14">
        <v>5950.31</v>
      </c>
      <c r="G19" s="5"/>
    </row>
    <row r="20" spans="1:7">
      <c r="A20" s="13">
        <v>43012</v>
      </c>
      <c r="B20" s="2">
        <v>1671</v>
      </c>
      <c r="C20" t="s">
        <v>133</v>
      </c>
      <c r="D20" t="s">
        <v>134</v>
      </c>
      <c r="E20" s="4"/>
      <c r="F20" s="14">
        <v>21745.53</v>
      </c>
      <c r="G20" s="5"/>
    </row>
    <row r="21" spans="1:7">
      <c r="A21" s="13">
        <v>43018</v>
      </c>
      <c r="B21" s="2">
        <v>1672</v>
      </c>
      <c r="C21" t="s">
        <v>8</v>
      </c>
      <c r="D21" t="s">
        <v>119</v>
      </c>
      <c r="E21" s="4"/>
      <c r="F21" s="14">
        <v>38790</v>
      </c>
      <c r="G21" s="5"/>
    </row>
    <row r="22" spans="1:7">
      <c r="A22" s="13">
        <v>43018</v>
      </c>
      <c r="B22" s="2">
        <v>1673</v>
      </c>
      <c r="C22" t="s">
        <v>81</v>
      </c>
      <c r="D22" t="s">
        <v>135</v>
      </c>
      <c r="E22" s="4"/>
      <c r="F22" s="14">
        <v>6610.5</v>
      </c>
      <c r="G22" s="5"/>
    </row>
    <row r="23" spans="1:7">
      <c r="A23" s="13">
        <v>43019</v>
      </c>
      <c r="B23" s="2">
        <v>1674</v>
      </c>
      <c r="C23" t="s">
        <v>133</v>
      </c>
      <c r="D23" t="s">
        <v>134</v>
      </c>
      <c r="E23" s="4"/>
      <c r="F23" s="14">
        <v>12640.18</v>
      </c>
      <c r="G23" s="5"/>
    </row>
    <row r="24" spans="1:7">
      <c r="A24" s="13">
        <v>43020</v>
      </c>
      <c r="B24" s="2">
        <v>1675</v>
      </c>
      <c r="C24" t="s">
        <v>36</v>
      </c>
      <c r="D24" t="s">
        <v>136</v>
      </c>
      <c r="E24" s="4"/>
      <c r="F24" s="14">
        <v>0</v>
      </c>
      <c r="G24" s="5"/>
    </row>
    <row r="25" spans="1:7">
      <c r="A25" s="13">
        <v>43024</v>
      </c>
      <c r="B25" s="2">
        <v>1676</v>
      </c>
      <c r="C25" t="s">
        <v>50</v>
      </c>
      <c r="D25" t="s">
        <v>51</v>
      </c>
      <c r="E25" s="4"/>
      <c r="F25" s="14">
        <v>40092.089999999997</v>
      </c>
      <c r="G25" s="5"/>
    </row>
    <row r="26" spans="1:7">
      <c r="A26" s="13">
        <v>43024</v>
      </c>
      <c r="B26" s="2">
        <v>1677</v>
      </c>
      <c r="C26" t="s">
        <v>137</v>
      </c>
      <c r="D26" t="s">
        <v>138</v>
      </c>
      <c r="E26" s="4"/>
      <c r="F26" s="14">
        <v>47692.800000000003</v>
      </c>
    </row>
    <row r="27" spans="1:7" ht="18" customHeight="1">
      <c r="A27" s="13">
        <v>43024</v>
      </c>
      <c r="B27" s="2">
        <v>1678</v>
      </c>
      <c r="C27" t="s">
        <v>30</v>
      </c>
      <c r="D27" t="s">
        <v>139</v>
      </c>
      <c r="E27" s="4"/>
      <c r="F27" s="14">
        <v>36160</v>
      </c>
    </row>
    <row r="28" spans="1:7" ht="17.25" customHeight="1">
      <c r="A28" s="13">
        <v>43024</v>
      </c>
      <c r="B28" s="2">
        <v>1679</v>
      </c>
      <c r="C28" t="s">
        <v>133</v>
      </c>
      <c r="D28" t="s">
        <v>140</v>
      </c>
      <c r="E28" s="4"/>
      <c r="F28" s="14">
        <v>66103.45</v>
      </c>
    </row>
    <row r="29" spans="1:7">
      <c r="A29" s="13">
        <v>43024</v>
      </c>
      <c r="B29" s="2">
        <v>1680</v>
      </c>
      <c r="C29" t="s">
        <v>8</v>
      </c>
      <c r="D29" t="s">
        <v>9</v>
      </c>
      <c r="E29" s="4"/>
      <c r="F29" s="14">
        <v>40000</v>
      </c>
    </row>
    <row r="30" spans="1:7">
      <c r="A30" s="13">
        <v>43034</v>
      </c>
      <c r="B30" s="2">
        <v>1681</v>
      </c>
      <c r="C30" t="s">
        <v>141</v>
      </c>
      <c r="D30" t="s">
        <v>142</v>
      </c>
      <c r="E30" s="4"/>
      <c r="F30" s="14">
        <v>15000</v>
      </c>
    </row>
    <row r="31" spans="1:7">
      <c r="A31" s="13">
        <v>43034</v>
      </c>
      <c r="B31" s="2">
        <v>1682</v>
      </c>
      <c r="C31" t="s">
        <v>117</v>
      </c>
      <c r="D31" t="s">
        <v>143</v>
      </c>
      <c r="E31" s="4"/>
      <c r="F31" s="14">
        <v>5795</v>
      </c>
    </row>
    <row r="32" spans="1:7">
      <c r="A32" s="13">
        <v>43034</v>
      </c>
      <c r="B32" s="2">
        <v>1683</v>
      </c>
      <c r="C32" t="s">
        <v>117</v>
      </c>
      <c r="D32" t="s">
        <v>143</v>
      </c>
      <c r="E32" s="4"/>
      <c r="F32" s="14">
        <v>8265</v>
      </c>
    </row>
    <row r="33" spans="1:6">
      <c r="A33" s="13">
        <v>43035</v>
      </c>
      <c r="B33" s="2">
        <v>1684</v>
      </c>
      <c r="C33" t="s">
        <v>144</v>
      </c>
      <c r="D33" t="s">
        <v>145</v>
      </c>
      <c r="E33" s="4"/>
      <c r="F33" s="14">
        <v>6000</v>
      </c>
    </row>
    <row r="34" spans="1:6">
      <c r="A34" s="13">
        <v>43039</v>
      </c>
      <c r="B34" s="2">
        <v>1685</v>
      </c>
      <c r="C34" t="s">
        <v>8</v>
      </c>
      <c r="D34" t="s">
        <v>40</v>
      </c>
      <c r="E34" s="4"/>
      <c r="F34" s="14">
        <v>39545</v>
      </c>
    </row>
    <row r="35" spans="1:6">
      <c r="A35" s="13">
        <v>43039</v>
      </c>
      <c r="B35" s="2" t="s">
        <v>73</v>
      </c>
      <c r="C35" s="3" t="s">
        <v>146</v>
      </c>
      <c r="D35" s="3" t="s">
        <v>147</v>
      </c>
      <c r="E35" s="4"/>
      <c r="F35" s="15">
        <v>1009.95</v>
      </c>
    </row>
    <row r="36" spans="1:6" ht="15.75" thickBot="1">
      <c r="A36" s="16"/>
      <c r="B36" s="17"/>
      <c r="C36" s="17"/>
      <c r="D36" s="17"/>
      <c r="E36" s="17"/>
      <c r="F36" s="22">
        <f>SUM(F9:F35)</f>
        <v>596506.40999999992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E7AA-4A25-4D77-A5E8-5EC8DFF72B2F}">
  <sheetPr>
    <pageSetUpPr fitToPage="1"/>
  </sheetPr>
  <dimension ref="A11:J68"/>
  <sheetViews>
    <sheetView topLeftCell="A7" zoomScale="85" zoomScaleNormal="85" workbookViewId="0">
      <selection activeCell="G36" sqref="G36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1131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7643.63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>
      <c r="A24" s="13">
        <v>44686</v>
      </c>
      <c r="B24" s="2" t="s">
        <v>73</v>
      </c>
      <c r="C24" t="s">
        <v>146</v>
      </c>
      <c r="D24" s="3" t="s">
        <v>1132</v>
      </c>
      <c r="E24" s="4"/>
      <c r="F24" s="4">
        <v>168.42</v>
      </c>
      <c r="G24" s="176">
        <f>G21+E24-F24</f>
        <v>7475.21</v>
      </c>
      <c r="H24" s="105"/>
      <c r="I24" s="105"/>
      <c r="J24" s="105"/>
    </row>
    <row r="25" spans="1:10" ht="24" customHeight="1" thickBot="1">
      <c r="A25" s="29">
        <v>44712</v>
      </c>
      <c r="B25" s="30" t="s">
        <v>73</v>
      </c>
      <c r="C25" s="17" t="s">
        <v>146</v>
      </c>
      <c r="D25" s="32" t="s">
        <v>1133</v>
      </c>
      <c r="E25" s="10"/>
      <c r="F25" s="10">
        <v>325</v>
      </c>
      <c r="G25" s="179">
        <f>G24+E25-F25</f>
        <v>7150.21</v>
      </c>
      <c r="H25" s="105"/>
      <c r="I25" s="105"/>
      <c r="J25" s="105"/>
    </row>
    <row r="26" spans="1:10" ht="15" customHeight="1">
      <c r="A26" s="1"/>
      <c r="B26" s="2"/>
      <c r="E26" s="4"/>
      <c r="F26" s="4"/>
      <c r="G26" s="134"/>
      <c r="H26" s="105"/>
      <c r="I26" s="105"/>
      <c r="J26" s="105"/>
    </row>
    <row r="27" spans="1:10" ht="15" customHeight="1">
      <c r="A27" s="1"/>
      <c r="B27" s="2"/>
      <c r="E27" s="4"/>
      <c r="F27" s="4"/>
      <c r="G27" s="134"/>
      <c r="H27" s="105"/>
      <c r="I27" s="105"/>
      <c r="J27" s="105"/>
    </row>
    <row r="28" spans="1:10" ht="15" customHeight="1">
      <c r="A28" s="1"/>
      <c r="B28" s="2"/>
      <c r="E28" s="4"/>
      <c r="F28" s="4"/>
      <c r="G28" s="134"/>
      <c r="H28" s="105"/>
      <c r="I28" s="105"/>
      <c r="J28" s="105"/>
    </row>
    <row r="29" spans="1:10" ht="15" customHeight="1">
      <c r="A29" s="1"/>
      <c r="B29" s="2"/>
      <c r="E29" s="4"/>
      <c r="F29" s="4"/>
      <c r="G29" s="134"/>
      <c r="H29" s="105"/>
      <c r="I29" s="105"/>
      <c r="J29" s="105"/>
    </row>
    <row r="30" spans="1:10" ht="15" customHeight="1">
      <c r="A30" s="1"/>
      <c r="B30" s="2"/>
      <c r="E30" s="4"/>
      <c r="F30" s="4"/>
      <c r="G30" s="134"/>
      <c r="H30" s="105"/>
      <c r="I30" s="105"/>
      <c r="J30" s="105"/>
    </row>
    <row r="31" spans="1:10" ht="17.25">
      <c r="A31" s="115"/>
      <c r="B31" s="157"/>
      <c r="C31" s="157"/>
      <c r="D31" s="115"/>
      <c r="E31" s="115"/>
      <c r="F31" s="115"/>
      <c r="G31" s="115"/>
      <c r="H31" s="105"/>
      <c r="I31" s="105"/>
      <c r="J31" s="105"/>
    </row>
    <row r="32" spans="1:10" ht="17.25">
      <c r="A32" s="115"/>
      <c r="B32" s="250" t="s">
        <v>842</v>
      </c>
      <c r="C32" s="250"/>
      <c r="D32" s="105"/>
      <c r="E32" s="254" t="s">
        <v>924</v>
      </c>
      <c r="F32" s="254"/>
      <c r="G32" s="254"/>
      <c r="H32" s="105"/>
      <c r="I32" s="105"/>
      <c r="J32" s="105"/>
    </row>
    <row r="33" spans="1:10" ht="15.75">
      <c r="A33" s="105"/>
      <c r="B33" s="249" t="s">
        <v>844</v>
      </c>
      <c r="C33" s="249"/>
      <c r="D33" s="118"/>
      <c r="E33" s="249" t="s">
        <v>845</v>
      </c>
      <c r="F33" s="249"/>
      <c r="G33" s="249"/>
      <c r="H33" s="118"/>
      <c r="I33" s="118"/>
      <c r="J33" s="118"/>
    </row>
    <row r="34" spans="1:10" ht="17.25">
      <c r="A34" s="119"/>
      <c r="B34" s="107"/>
      <c r="C34" s="105"/>
      <c r="D34" s="250"/>
      <c r="E34" s="250"/>
      <c r="F34" s="250"/>
      <c r="G34" s="115"/>
      <c r="H34" s="115"/>
      <c r="I34" s="115"/>
      <c r="J34" s="115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20" t="s">
        <v>920</v>
      </c>
      <c r="E40" s="121"/>
      <c r="F40" s="121"/>
      <c r="G40" s="121"/>
      <c r="H40" s="121"/>
      <c r="I40" s="121"/>
      <c r="J40" s="121"/>
    </row>
    <row r="41" spans="1:10" ht="16.5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>
      <c r="A42" s="1"/>
      <c r="B42" s="2"/>
      <c r="D42" s="40"/>
      <c r="E42" s="40"/>
      <c r="F42" s="40"/>
      <c r="G42" s="40"/>
      <c r="H42" s="40"/>
      <c r="I42" s="40"/>
      <c r="J42" s="40"/>
    </row>
    <row r="43" spans="1:10">
      <c r="A43" s="1"/>
      <c r="B43" s="2"/>
      <c r="E43" s="4"/>
      <c r="F43" s="4"/>
    </row>
    <row r="44" spans="1:10">
      <c r="A44" s="1"/>
      <c r="B44" s="2"/>
      <c r="D44" s="27"/>
      <c r="E44" s="4"/>
      <c r="F44" s="4"/>
    </row>
    <row r="45" spans="1:10">
      <c r="A45" s="1"/>
      <c r="B45" s="2"/>
      <c r="E45" s="4"/>
      <c r="F45" s="4"/>
    </row>
    <row r="46" spans="1:10">
      <c r="A46" s="1"/>
      <c r="B46" s="2"/>
      <c r="E46" s="4"/>
      <c r="F46" s="4"/>
    </row>
    <row r="47" spans="1:10">
      <c r="A47" s="1"/>
      <c r="B47" s="2"/>
      <c r="E47" s="4"/>
      <c r="F47" s="4"/>
    </row>
    <row r="48" spans="1:10">
      <c r="A48" s="1"/>
      <c r="B48" s="2"/>
      <c r="E48" s="4"/>
      <c r="F48" s="4"/>
    </row>
    <row r="68" spans="4:4">
      <c r="D68" s="27"/>
    </row>
  </sheetData>
  <mergeCells count="11">
    <mergeCell ref="E21:F21"/>
    <mergeCell ref="A12:G12"/>
    <mergeCell ref="A13:G13"/>
    <mergeCell ref="A15:G15"/>
    <mergeCell ref="A16:G16"/>
    <mergeCell ref="A17:G17"/>
    <mergeCell ref="B32:C32"/>
    <mergeCell ref="E32:G32"/>
    <mergeCell ref="B33:C33"/>
    <mergeCell ref="E33:G33"/>
    <mergeCell ref="D34:F34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3291-E75F-4FB5-B0BC-BF10870F11A4}">
  <sheetPr>
    <pageSetUpPr fitToPage="1"/>
  </sheetPr>
  <dimension ref="A11:J82"/>
  <sheetViews>
    <sheetView topLeftCell="A10" zoomScale="85" zoomScaleNormal="85" workbookViewId="0">
      <selection activeCell="E14" sqref="E14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1134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7150.21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30" t="s">
        <v>620</v>
      </c>
      <c r="G23" s="128" t="s">
        <v>621</v>
      </c>
      <c r="H23" s="105"/>
      <c r="I23" s="105"/>
      <c r="J23" s="105"/>
    </row>
    <row r="24" spans="1:10" ht="23.25" customHeight="1">
      <c r="A24" s="13">
        <v>44729</v>
      </c>
      <c r="B24" s="100" t="s">
        <v>679</v>
      </c>
      <c r="C24" t="s">
        <v>661</v>
      </c>
      <c r="D24" t="s">
        <v>697</v>
      </c>
      <c r="E24" s="108">
        <v>5525800</v>
      </c>
      <c r="F24" s="108"/>
      <c r="G24" s="180">
        <f>G21+E24-F24</f>
        <v>5532950.21</v>
      </c>
      <c r="H24" s="105"/>
      <c r="I24" s="105"/>
      <c r="J24" s="105"/>
    </row>
    <row r="25" spans="1:10" ht="23.25" customHeight="1">
      <c r="A25" s="13">
        <v>44734</v>
      </c>
      <c r="B25" s="2">
        <v>2469</v>
      </c>
      <c r="C25" t="s">
        <v>1119</v>
      </c>
      <c r="D25" s="3" t="s">
        <v>741</v>
      </c>
      <c r="E25" s="108"/>
      <c r="F25" s="108">
        <v>5910</v>
      </c>
      <c r="G25" s="181">
        <f>G24-F25</f>
        <v>5527040.21</v>
      </c>
      <c r="H25" s="105"/>
      <c r="I25" s="105"/>
      <c r="J25" s="105"/>
    </row>
    <row r="26" spans="1:10" ht="19.5" customHeight="1">
      <c r="A26" s="13">
        <v>44734</v>
      </c>
      <c r="B26" s="2">
        <v>2470</v>
      </c>
      <c r="C26" t="s">
        <v>1119</v>
      </c>
      <c r="D26" s="3" t="s">
        <v>741</v>
      </c>
      <c r="E26" s="108"/>
      <c r="F26" s="108">
        <v>5000</v>
      </c>
      <c r="G26" s="181">
        <f t="shared" ref="G26:G37" si="0">G25-F26</f>
        <v>5522040.21</v>
      </c>
      <c r="H26" s="105"/>
      <c r="I26" s="105"/>
      <c r="J26" s="105"/>
    </row>
    <row r="27" spans="1:10" ht="21.75" customHeight="1">
      <c r="A27" s="13">
        <v>44734</v>
      </c>
      <c r="B27" s="2">
        <v>2471</v>
      </c>
      <c r="C27" t="s">
        <v>1135</v>
      </c>
      <c r="D27" s="3" t="s">
        <v>741</v>
      </c>
      <c r="E27" s="108"/>
      <c r="F27" s="108">
        <v>3636</v>
      </c>
      <c r="G27" s="181">
        <f t="shared" si="0"/>
        <v>5518404.21</v>
      </c>
      <c r="H27" s="105"/>
      <c r="I27" s="105"/>
      <c r="J27" s="105"/>
    </row>
    <row r="28" spans="1:10" ht="21" customHeight="1">
      <c r="A28" s="13">
        <v>44734</v>
      </c>
      <c r="B28" s="33">
        <v>2472</v>
      </c>
      <c r="C28" t="s">
        <v>1136</v>
      </c>
      <c r="D28" s="3" t="s">
        <v>741</v>
      </c>
      <c r="E28" s="108"/>
      <c r="F28" s="108">
        <v>5000</v>
      </c>
      <c r="G28" s="181">
        <f t="shared" si="0"/>
        <v>5513404.21</v>
      </c>
      <c r="H28" s="105"/>
      <c r="I28" s="105"/>
      <c r="J28" s="105"/>
    </row>
    <row r="29" spans="1:10" ht="19.5" customHeight="1">
      <c r="A29" s="13">
        <v>44734</v>
      </c>
      <c r="B29" s="33">
        <v>2473</v>
      </c>
      <c r="C29" t="s">
        <v>1124</v>
      </c>
      <c r="D29" s="3" t="s">
        <v>741</v>
      </c>
      <c r="E29" s="108"/>
      <c r="F29" s="108">
        <v>3410</v>
      </c>
      <c r="G29" s="181">
        <f t="shared" si="0"/>
        <v>5509994.21</v>
      </c>
      <c r="H29" s="105"/>
      <c r="I29" s="105"/>
      <c r="J29" s="105"/>
    </row>
    <row r="30" spans="1:10" ht="18" customHeight="1">
      <c r="A30" s="13">
        <v>44734</v>
      </c>
      <c r="B30" s="33">
        <v>2474</v>
      </c>
      <c r="C30" t="s">
        <v>1136</v>
      </c>
      <c r="D30" s="3" t="s">
        <v>741</v>
      </c>
      <c r="E30" s="108"/>
      <c r="F30" s="108">
        <v>1591</v>
      </c>
      <c r="G30" s="181">
        <f t="shared" si="0"/>
        <v>5508403.21</v>
      </c>
      <c r="H30" s="105"/>
      <c r="I30" s="105"/>
      <c r="J30" s="105"/>
    </row>
    <row r="31" spans="1:10" ht="17.25" customHeight="1">
      <c r="A31" s="13">
        <v>44734</v>
      </c>
      <c r="B31" s="33">
        <v>2475</v>
      </c>
      <c r="C31" t="s">
        <v>1137</v>
      </c>
      <c r="D31" s="3" t="s">
        <v>741</v>
      </c>
      <c r="E31" s="108"/>
      <c r="F31" s="108">
        <v>2500</v>
      </c>
      <c r="G31" s="181">
        <f t="shared" si="0"/>
        <v>5505903.21</v>
      </c>
      <c r="H31" s="105"/>
      <c r="I31" s="105"/>
      <c r="J31" s="105"/>
    </row>
    <row r="32" spans="1:10" ht="15" customHeight="1">
      <c r="A32" s="13">
        <v>44734</v>
      </c>
      <c r="B32" s="33">
        <v>2476</v>
      </c>
      <c r="C32" t="s">
        <v>1138</v>
      </c>
      <c r="D32" s="3" t="s">
        <v>741</v>
      </c>
      <c r="E32" s="108"/>
      <c r="F32" s="108">
        <v>2500</v>
      </c>
      <c r="G32" s="181">
        <f t="shared" si="0"/>
        <v>5503403.21</v>
      </c>
      <c r="H32" s="105"/>
      <c r="I32" s="105"/>
      <c r="J32" s="105"/>
    </row>
    <row r="33" spans="1:10" ht="18" customHeight="1">
      <c r="A33" s="13">
        <v>44734</v>
      </c>
      <c r="B33" s="2">
        <v>2477</v>
      </c>
      <c r="C33" t="s">
        <v>1139</v>
      </c>
      <c r="D33" s="3" t="s">
        <v>741</v>
      </c>
      <c r="E33" s="108"/>
      <c r="F33" s="108">
        <v>1818</v>
      </c>
      <c r="G33" s="181">
        <f t="shared" si="0"/>
        <v>5501585.21</v>
      </c>
      <c r="H33" s="105"/>
      <c r="I33" s="105"/>
      <c r="J33" s="105"/>
    </row>
    <row r="34" spans="1:10" ht="18" customHeight="1">
      <c r="A34" s="13">
        <v>44734</v>
      </c>
      <c r="B34" s="2">
        <v>2478</v>
      </c>
      <c r="C34" t="s">
        <v>1135</v>
      </c>
      <c r="D34" s="3" t="s">
        <v>741</v>
      </c>
      <c r="E34" s="108"/>
      <c r="F34" s="108">
        <v>5000</v>
      </c>
      <c r="G34" s="181">
        <f t="shared" si="0"/>
        <v>5496585.21</v>
      </c>
      <c r="H34" s="105"/>
      <c r="I34" s="105"/>
      <c r="J34" s="105"/>
    </row>
    <row r="35" spans="1:10" ht="18" customHeight="1">
      <c r="A35" s="13">
        <v>44739</v>
      </c>
      <c r="B35" s="2">
        <v>2479</v>
      </c>
      <c r="C35" t="s">
        <v>50</v>
      </c>
      <c r="D35" s="3" t="s">
        <v>685</v>
      </c>
      <c r="E35" s="108"/>
      <c r="F35" s="108">
        <v>49417.9</v>
      </c>
      <c r="G35" s="181">
        <f t="shared" si="0"/>
        <v>5447167.3099999996</v>
      </c>
      <c r="H35" s="105"/>
      <c r="I35" s="105"/>
      <c r="J35" s="105"/>
    </row>
    <row r="36" spans="1:10" ht="20.25" customHeight="1">
      <c r="A36" s="13">
        <v>44739</v>
      </c>
      <c r="B36" s="2">
        <v>2480</v>
      </c>
      <c r="C36" t="s">
        <v>927</v>
      </c>
      <c r="D36" s="3" t="s">
        <v>1120</v>
      </c>
      <c r="E36" s="108"/>
      <c r="F36" s="108">
        <v>98410</v>
      </c>
      <c r="G36" s="181">
        <f t="shared" si="0"/>
        <v>5348757.3099999996</v>
      </c>
      <c r="H36" s="105"/>
      <c r="I36" s="105"/>
      <c r="J36" s="105"/>
    </row>
    <row r="37" spans="1:10" ht="21.75" customHeight="1" thickBot="1">
      <c r="A37" s="29">
        <v>44742</v>
      </c>
      <c r="B37" s="30" t="s">
        <v>73</v>
      </c>
      <c r="C37" s="17" t="s">
        <v>146</v>
      </c>
      <c r="D37" s="32" t="s">
        <v>1140</v>
      </c>
      <c r="E37" s="182"/>
      <c r="F37" s="182">
        <v>428.8</v>
      </c>
      <c r="G37" s="183">
        <f t="shared" si="0"/>
        <v>5348328.51</v>
      </c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5" customHeight="1">
      <c r="A44" s="1"/>
      <c r="B44" s="2"/>
      <c r="E44" s="4"/>
      <c r="F44" s="4"/>
      <c r="G44" s="134"/>
      <c r="H44" s="105"/>
      <c r="I44" s="105"/>
      <c r="J44" s="105"/>
    </row>
    <row r="45" spans="1:10" ht="17.25">
      <c r="A45" s="115"/>
      <c r="B45" s="157"/>
      <c r="C45" s="157"/>
      <c r="D45" s="115"/>
      <c r="E45" s="115"/>
      <c r="F45" s="115"/>
      <c r="G45" s="115"/>
      <c r="H45" s="105"/>
      <c r="I45" s="105"/>
      <c r="J45" s="105"/>
    </row>
    <row r="46" spans="1:10" ht="17.25">
      <c r="A46" s="115"/>
      <c r="B46" s="250" t="s">
        <v>842</v>
      </c>
      <c r="C46" s="250"/>
      <c r="D46" s="105"/>
      <c r="E46" s="254" t="s">
        <v>924</v>
      </c>
      <c r="F46" s="254"/>
      <c r="G46" s="254"/>
      <c r="H46" s="105"/>
      <c r="I46" s="105"/>
      <c r="J46" s="105"/>
    </row>
    <row r="47" spans="1:10" ht="15.75">
      <c r="A47" s="105"/>
      <c r="B47" s="249" t="s">
        <v>844</v>
      </c>
      <c r="C47" s="249"/>
      <c r="D47" s="118"/>
      <c r="E47" s="249" t="s">
        <v>845</v>
      </c>
      <c r="F47" s="249"/>
      <c r="G47" s="249"/>
      <c r="H47" s="118"/>
      <c r="I47" s="118"/>
      <c r="J47" s="118"/>
    </row>
    <row r="48" spans="1:10" ht="17.25">
      <c r="A48" s="119"/>
      <c r="B48" s="107"/>
      <c r="C48" s="105"/>
      <c r="D48" s="250"/>
      <c r="E48" s="250"/>
      <c r="F48" s="250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45" t="s">
        <v>987</v>
      </c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20" t="s">
        <v>920</v>
      </c>
      <c r="E54" s="121"/>
      <c r="F54" s="121"/>
      <c r="G54" s="121"/>
      <c r="H54" s="121"/>
      <c r="I54" s="121"/>
      <c r="J54" s="121"/>
    </row>
    <row r="55" spans="1:10" ht="16.5">
      <c r="A55" s="1"/>
      <c r="B55" s="2"/>
      <c r="D55" s="40"/>
      <c r="E55" s="40"/>
      <c r="F55" s="40"/>
      <c r="G55" s="40"/>
      <c r="H55" s="40"/>
      <c r="I55" s="40"/>
      <c r="J55" s="40"/>
    </row>
    <row r="56" spans="1:10" ht="16.5">
      <c r="A56" s="1"/>
      <c r="B56" s="2"/>
      <c r="D56" s="40"/>
      <c r="E56" s="40"/>
      <c r="F56" s="40"/>
      <c r="G56" s="40"/>
      <c r="H56" s="40"/>
      <c r="I56" s="40"/>
      <c r="J56" s="40"/>
    </row>
    <row r="57" spans="1:10">
      <c r="A57" s="1"/>
      <c r="B57" s="2"/>
      <c r="E57" s="4"/>
      <c r="F57" s="4"/>
    </row>
    <row r="58" spans="1:10">
      <c r="A58" s="1"/>
      <c r="B58" s="2"/>
      <c r="D58" s="27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82" spans="4:4">
      <c r="D82" s="27"/>
    </row>
  </sheetData>
  <mergeCells count="11">
    <mergeCell ref="B46:C46"/>
    <mergeCell ref="E46:G46"/>
    <mergeCell ref="B47:C47"/>
    <mergeCell ref="E47:G47"/>
    <mergeCell ref="D48:F48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8B21-D7FC-47DA-B1E6-1135F8811A1C}">
  <sheetPr>
    <pageSetUpPr fitToPage="1"/>
  </sheetPr>
  <dimension ref="A11:J81"/>
  <sheetViews>
    <sheetView topLeftCell="A10" zoomScale="85" zoomScaleNormal="85" workbookViewId="0">
      <selection activeCell="J37" sqref="J37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1141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5348328.51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30" t="s">
        <v>620</v>
      </c>
      <c r="G23" s="128" t="s">
        <v>621</v>
      </c>
      <c r="H23" s="105"/>
      <c r="I23" s="105"/>
      <c r="J23" s="105"/>
    </row>
    <row r="24" spans="1:10" ht="23.25" customHeight="1">
      <c r="A24" s="13">
        <v>44743</v>
      </c>
      <c r="B24" s="2">
        <v>2481</v>
      </c>
      <c r="C24" t="s">
        <v>1142</v>
      </c>
      <c r="D24" s="3" t="s">
        <v>741</v>
      </c>
      <c r="E24" s="4"/>
      <c r="F24" s="4">
        <v>5690</v>
      </c>
      <c r="G24" s="180">
        <f>G21+E24-F24</f>
        <v>5342638.51</v>
      </c>
      <c r="H24" s="105"/>
      <c r="I24" s="105"/>
      <c r="J24" s="105"/>
    </row>
    <row r="25" spans="1:10" ht="23.25" customHeight="1">
      <c r="A25" s="13">
        <v>44743</v>
      </c>
      <c r="B25" s="2">
        <v>2482</v>
      </c>
      <c r="C25" t="s">
        <v>1143</v>
      </c>
      <c r="D25" s="3" t="s">
        <v>741</v>
      </c>
      <c r="E25" s="4"/>
      <c r="F25" s="4">
        <v>5690</v>
      </c>
      <c r="G25" s="181">
        <f>G24-F25</f>
        <v>5336948.51</v>
      </c>
      <c r="H25" s="105"/>
      <c r="I25" s="105"/>
      <c r="J25" s="105"/>
    </row>
    <row r="26" spans="1:10" ht="19.5" customHeight="1">
      <c r="A26" s="13">
        <v>44746</v>
      </c>
      <c r="B26" s="2">
        <v>2483</v>
      </c>
      <c r="C26" t="s">
        <v>10</v>
      </c>
      <c r="D26" s="3" t="s">
        <v>11</v>
      </c>
      <c r="E26" s="4"/>
      <c r="F26" s="4">
        <v>11130.32</v>
      </c>
      <c r="G26" s="181">
        <f t="shared" ref="G26:G36" si="0">G25-F26</f>
        <v>5325818.1899999995</v>
      </c>
      <c r="H26" s="105"/>
      <c r="I26" s="105"/>
      <c r="J26" s="105"/>
    </row>
    <row r="27" spans="1:10" ht="21.75" customHeight="1">
      <c r="A27" s="13">
        <v>44749</v>
      </c>
      <c r="B27" s="100" t="s">
        <v>679</v>
      </c>
      <c r="C27" t="s">
        <v>661</v>
      </c>
      <c r="D27" t="s">
        <v>1144</v>
      </c>
      <c r="E27" s="4">
        <v>347056</v>
      </c>
      <c r="F27" s="4"/>
      <c r="G27" s="181">
        <f>G26+E27-F27</f>
        <v>5672874.1899999995</v>
      </c>
      <c r="H27" s="105"/>
      <c r="I27" s="105"/>
      <c r="J27" s="105"/>
    </row>
    <row r="28" spans="1:10" ht="21" customHeight="1">
      <c r="A28" s="13">
        <v>44756</v>
      </c>
      <c r="B28" s="2">
        <v>2484</v>
      </c>
      <c r="C28" t="s">
        <v>1145</v>
      </c>
      <c r="D28" s="3" t="s">
        <v>741</v>
      </c>
      <c r="E28" s="4"/>
      <c r="F28" s="4">
        <v>6000</v>
      </c>
      <c r="G28" s="181">
        <f t="shared" si="0"/>
        <v>5666874.1899999995</v>
      </c>
      <c r="H28" s="105"/>
      <c r="I28" s="105"/>
      <c r="J28" s="105"/>
    </row>
    <row r="29" spans="1:10" ht="19.5" customHeight="1">
      <c r="A29" s="13">
        <v>44756</v>
      </c>
      <c r="B29" s="2" t="s">
        <v>73</v>
      </c>
      <c r="C29" t="s">
        <v>146</v>
      </c>
      <c r="D29" s="3" t="s">
        <v>1146</v>
      </c>
      <c r="E29" s="4"/>
      <c r="F29" s="4">
        <v>181289.08</v>
      </c>
      <c r="G29" s="181">
        <f t="shared" si="0"/>
        <v>5485585.1099999994</v>
      </c>
      <c r="H29" s="105"/>
      <c r="I29" s="105"/>
      <c r="J29" s="105"/>
    </row>
    <row r="30" spans="1:10" ht="18" customHeight="1">
      <c r="A30" s="13">
        <v>44756</v>
      </c>
      <c r="B30" s="2" t="s">
        <v>73</v>
      </c>
      <c r="C30" t="s">
        <v>146</v>
      </c>
      <c r="D30" s="3" t="s">
        <v>1146</v>
      </c>
      <c r="E30" s="4"/>
      <c r="F30" s="4">
        <v>219321.27</v>
      </c>
      <c r="G30" s="181">
        <f t="shared" si="0"/>
        <v>5266263.84</v>
      </c>
      <c r="H30" s="105"/>
      <c r="I30" s="105"/>
      <c r="J30" s="105"/>
    </row>
    <row r="31" spans="1:10" ht="17.25" customHeight="1">
      <c r="A31" s="13">
        <v>44762</v>
      </c>
      <c r="B31" s="2" t="s">
        <v>73</v>
      </c>
      <c r="C31" t="s">
        <v>1086</v>
      </c>
      <c r="D31" s="3" t="s">
        <v>1147</v>
      </c>
      <c r="E31" s="4"/>
      <c r="F31" s="4">
        <v>3420962.73</v>
      </c>
      <c r="G31" s="181">
        <f t="shared" si="0"/>
        <v>1845301.1099999999</v>
      </c>
      <c r="H31" s="105"/>
      <c r="I31" s="105"/>
      <c r="J31" s="105"/>
    </row>
    <row r="32" spans="1:10" ht="15" customHeight="1">
      <c r="A32" s="13">
        <v>44762</v>
      </c>
      <c r="B32" s="2" t="s">
        <v>73</v>
      </c>
      <c r="C32" t="s">
        <v>146</v>
      </c>
      <c r="D32" s="3" t="s">
        <v>1148</v>
      </c>
      <c r="E32" s="4"/>
      <c r="F32" s="4">
        <v>5131.4399999999996</v>
      </c>
      <c r="G32" s="181">
        <f t="shared" si="0"/>
        <v>1840169.67</v>
      </c>
      <c r="H32" s="105"/>
      <c r="I32" s="105"/>
      <c r="J32" s="105"/>
    </row>
    <row r="33" spans="1:10" ht="18" customHeight="1">
      <c r="A33" s="13">
        <v>44769</v>
      </c>
      <c r="B33" s="2">
        <v>2485</v>
      </c>
      <c r="C33" t="s">
        <v>1149</v>
      </c>
      <c r="D33" s="3" t="s">
        <v>1150</v>
      </c>
      <c r="E33" s="4"/>
      <c r="F33" s="4">
        <v>765180.17</v>
      </c>
      <c r="G33" s="181">
        <f t="shared" si="0"/>
        <v>1074989.5</v>
      </c>
      <c r="H33" s="105"/>
      <c r="I33" s="105"/>
      <c r="J33" s="105"/>
    </row>
    <row r="34" spans="1:10" ht="18" customHeight="1">
      <c r="A34" s="13">
        <v>44769</v>
      </c>
      <c r="B34" s="2">
        <v>2486</v>
      </c>
      <c r="C34" t="s">
        <v>636</v>
      </c>
      <c r="D34" s="3" t="s">
        <v>1151</v>
      </c>
      <c r="E34" s="4"/>
      <c r="F34" s="4">
        <v>395935.88</v>
      </c>
      <c r="G34" s="181">
        <f t="shared" si="0"/>
        <v>679053.62</v>
      </c>
      <c r="H34" s="105"/>
      <c r="I34" s="105"/>
      <c r="J34" s="105"/>
    </row>
    <row r="35" spans="1:10" ht="18" customHeight="1">
      <c r="A35" s="13">
        <v>44769</v>
      </c>
      <c r="B35" s="2">
        <v>2487</v>
      </c>
      <c r="C35" t="s">
        <v>1152</v>
      </c>
      <c r="D35" s="3" t="s">
        <v>1153</v>
      </c>
      <c r="E35" s="4"/>
      <c r="F35" s="4">
        <v>1800</v>
      </c>
      <c r="G35" s="181">
        <f t="shared" si="0"/>
        <v>677253.62</v>
      </c>
      <c r="H35" s="105"/>
      <c r="I35" s="105"/>
      <c r="J35" s="105"/>
    </row>
    <row r="36" spans="1:10" ht="20.25" customHeight="1" thickBot="1">
      <c r="A36" s="29">
        <v>44773</v>
      </c>
      <c r="B36" s="30" t="s">
        <v>73</v>
      </c>
      <c r="C36" s="17" t="s">
        <v>146</v>
      </c>
      <c r="D36" s="32" t="s">
        <v>1154</v>
      </c>
      <c r="E36" s="10"/>
      <c r="F36" s="10">
        <v>740.29</v>
      </c>
      <c r="G36" s="184">
        <f t="shared" si="0"/>
        <v>676513.33</v>
      </c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E39" s="4"/>
      <c r="F39" s="4"/>
      <c r="G39" s="13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5" customHeight="1">
      <c r="A41" s="1"/>
      <c r="B41" s="2"/>
      <c r="E41" s="4"/>
      <c r="F41" s="4"/>
      <c r="G41" s="134"/>
      <c r="H41" s="105"/>
      <c r="I41" s="105"/>
      <c r="J41" s="105"/>
    </row>
    <row r="42" spans="1:10" ht="15" customHeight="1">
      <c r="A42" s="1"/>
      <c r="B42" s="2"/>
      <c r="E42" s="4"/>
      <c r="F42" s="4"/>
      <c r="G42" s="134"/>
      <c r="H42" s="105"/>
      <c r="I42" s="105"/>
      <c r="J42" s="105"/>
    </row>
    <row r="43" spans="1:10" ht="15" customHeight="1">
      <c r="A43" s="1"/>
      <c r="B43" s="2"/>
      <c r="E43" s="4"/>
      <c r="F43" s="4"/>
      <c r="G43" s="134"/>
      <c r="H43" s="105"/>
      <c r="I43" s="105"/>
      <c r="J43" s="105"/>
    </row>
    <row r="44" spans="1:10" ht="17.25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>
      <c r="A45" s="115"/>
      <c r="B45" s="250" t="s">
        <v>842</v>
      </c>
      <c r="C45" s="250"/>
      <c r="D45" s="105"/>
      <c r="E45" s="254" t="s">
        <v>924</v>
      </c>
      <c r="F45" s="254"/>
      <c r="G45" s="254"/>
      <c r="H45" s="105"/>
      <c r="I45" s="105"/>
      <c r="J45" s="105"/>
    </row>
    <row r="46" spans="1:10" ht="15.75">
      <c r="A46" s="105"/>
      <c r="B46" s="249" t="s">
        <v>844</v>
      </c>
      <c r="C46" s="249"/>
      <c r="D46" s="118"/>
      <c r="E46" s="249" t="s">
        <v>845</v>
      </c>
      <c r="F46" s="249"/>
      <c r="G46" s="249"/>
      <c r="H46" s="118"/>
      <c r="I46" s="118"/>
      <c r="J46" s="118"/>
    </row>
    <row r="47" spans="1:10" ht="17.25">
      <c r="A47" s="119"/>
      <c r="B47" s="107"/>
      <c r="C47" s="105"/>
      <c r="D47" s="250"/>
      <c r="E47" s="250"/>
      <c r="F47" s="250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20" t="s">
        <v>920</v>
      </c>
      <c r="E53" s="121"/>
      <c r="F53" s="121"/>
      <c r="G53" s="121"/>
      <c r="H53" s="121"/>
      <c r="I53" s="121"/>
      <c r="J53" s="121"/>
    </row>
    <row r="54" spans="1:10" ht="16.5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>
      <c r="A55" s="1"/>
      <c r="B55" s="2"/>
      <c r="D55" s="40"/>
      <c r="E55" s="40"/>
      <c r="F55" s="40"/>
      <c r="G55" s="40"/>
      <c r="H55" s="40"/>
      <c r="I55" s="40"/>
      <c r="J55" s="40"/>
    </row>
    <row r="56" spans="1:10">
      <c r="A56" s="1"/>
      <c r="B56" s="2"/>
      <c r="E56" s="4"/>
      <c r="F56" s="4"/>
    </row>
    <row r="57" spans="1:10">
      <c r="A57" s="1"/>
      <c r="B57" s="2"/>
      <c r="D57" s="27"/>
      <c r="E57" s="4"/>
      <c r="F57" s="4"/>
    </row>
    <row r="58" spans="1:10">
      <c r="A58" s="1"/>
      <c r="B58" s="2"/>
      <c r="E58" s="4"/>
      <c r="F58" s="4"/>
    </row>
    <row r="59" spans="1:10">
      <c r="A59" s="1"/>
      <c r="B59" s="2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81" spans="4:4">
      <c r="D81" s="27"/>
    </row>
  </sheetData>
  <mergeCells count="11">
    <mergeCell ref="E21:F21"/>
    <mergeCell ref="A12:G12"/>
    <mergeCell ref="A13:G13"/>
    <mergeCell ref="A15:G15"/>
    <mergeCell ref="A16:G16"/>
    <mergeCell ref="A17:G17"/>
    <mergeCell ref="B45:C45"/>
    <mergeCell ref="E45:G45"/>
    <mergeCell ref="B46:C46"/>
    <mergeCell ref="E46:G46"/>
    <mergeCell ref="D47:F4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ignoredErrors>
    <ignoredError sqref="G27" formula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AB0F-C102-4709-86A8-B9D11B2FA2B6}">
  <sheetPr>
    <pageSetUpPr fitToPage="1"/>
  </sheetPr>
  <dimension ref="A11:J71"/>
  <sheetViews>
    <sheetView topLeftCell="A7" zoomScale="85" zoomScaleNormal="85" workbookViewId="0">
      <selection activeCell="H7" sqref="H7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1155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3"/>
      <c r="C20" s="123"/>
      <c r="D20" s="123"/>
      <c r="E20" s="123"/>
      <c r="F20" s="123"/>
      <c r="G20" s="124"/>
    </row>
    <row r="21" spans="1:10" ht="20.25">
      <c r="A21" s="125"/>
      <c r="B21" s="126"/>
      <c r="C21" s="126"/>
      <c r="D21" s="127"/>
      <c r="E21" s="252" t="s">
        <v>614</v>
      </c>
      <c r="F21" s="253"/>
      <c r="G21" s="128">
        <v>676513.33</v>
      </c>
    </row>
    <row r="22" spans="1:10" ht="19.5" customHeight="1" thickBot="1">
      <c r="A22" s="66"/>
      <c r="B22" s="67"/>
      <c r="C22" s="67"/>
      <c r="D22" s="67"/>
      <c r="E22" s="67"/>
      <c r="F22" s="67"/>
      <c r="G22" s="128"/>
    </row>
    <row r="23" spans="1:10" ht="20.25">
      <c r="A23" s="173" t="s">
        <v>615</v>
      </c>
      <c r="B23" s="174" t="s">
        <v>616</v>
      </c>
      <c r="C23" s="174" t="s">
        <v>617</v>
      </c>
      <c r="D23" s="175" t="s">
        <v>618</v>
      </c>
      <c r="E23" s="174" t="s">
        <v>619</v>
      </c>
      <c r="F23" s="130" t="s">
        <v>620</v>
      </c>
      <c r="G23" s="128" t="s">
        <v>621</v>
      </c>
      <c r="H23" s="105"/>
      <c r="I23" s="105"/>
      <c r="J23" s="105"/>
    </row>
    <row r="24" spans="1:10" ht="23.25" customHeight="1">
      <c r="A24" s="13">
        <v>44782</v>
      </c>
      <c r="B24" s="2" t="s">
        <v>73</v>
      </c>
      <c r="C24" t="s">
        <v>146</v>
      </c>
      <c r="D24" s="3" t="s">
        <v>1146</v>
      </c>
      <c r="E24" s="4"/>
      <c r="F24" s="4">
        <v>6113.79</v>
      </c>
      <c r="G24" s="180">
        <f>G21+E24-F24</f>
        <v>670399.53999999992</v>
      </c>
      <c r="H24" s="105"/>
      <c r="I24" s="105"/>
      <c r="J24" s="105"/>
    </row>
    <row r="25" spans="1:10" ht="23.25" customHeight="1">
      <c r="A25" s="13">
        <v>44782</v>
      </c>
      <c r="B25" s="2" t="s">
        <v>73</v>
      </c>
      <c r="C25" t="s">
        <v>146</v>
      </c>
      <c r="D25" s="3" t="s">
        <v>1146</v>
      </c>
      <c r="E25" s="4"/>
      <c r="F25" s="4">
        <v>33124.15</v>
      </c>
      <c r="G25" s="181">
        <f>G24-F25</f>
        <v>637275.3899999999</v>
      </c>
      <c r="H25" s="105"/>
      <c r="I25" s="105"/>
      <c r="J25" s="105"/>
    </row>
    <row r="26" spans="1:10" ht="19.5" customHeight="1" thickBot="1">
      <c r="A26" s="29">
        <v>44804</v>
      </c>
      <c r="B26" s="30" t="s">
        <v>73</v>
      </c>
      <c r="C26" s="17" t="s">
        <v>146</v>
      </c>
      <c r="D26" s="32" t="s">
        <v>1156</v>
      </c>
      <c r="E26" s="10"/>
      <c r="F26" s="10">
        <v>771.6</v>
      </c>
      <c r="G26" s="185">
        <f>G25-F26</f>
        <v>636503.78999999992</v>
      </c>
      <c r="H26" s="105"/>
      <c r="I26" s="105"/>
      <c r="J26" s="105"/>
    </row>
    <row r="27" spans="1:10" ht="21.75" customHeight="1">
      <c r="A27" s="1"/>
      <c r="B27" s="100"/>
      <c r="E27" s="4"/>
      <c r="F27" s="4"/>
      <c r="G27" s="186"/>
      <c r="H27" s="105"/>
      <c r="I27" s="105"/>
      <c r="J27" s="105"/>
    </row>
    <row r="28" spans="1:10" ht="21" customHeight="1">
      <c r="A28" s="1"/>
      <c r="B28" s="2"/>
      <c r="D28" s="3"/>
      <c r="E28" s="4"/>
      <c r="F28" s="4"/>
      <c r="G28" s="186"/>
      <c r="H28" s="105"/>
      <c r="I28" s="105"/>
      <c r="J28" s="105"/>
    </row>
    <row r="29" spans="1:10" ht="20.25" customHeight="1">
      <c r="A29" s="1"/>
      <c r="B29" s="2"/>
      <c r="D29" s="3"/>
      <c r="E29" s="4"/>
      <c r="F29" s="4"/>
      <c r="G29" s="186"/>
      <c r="H29" s="105"/>
      <c r="I29" s="105"/>
      <c r="J29" s="105"/>
    </row>
    <row r="30" spans="1:10" ht="15" customHeight="1">
      <c r="A30" s="1"/>
      <c r="B30" s="2"/>
      <c r="E30" s="4"/>
      <c r="F30" s="4"/>
      <c r="G30" s="134"/>
      <c r="H30" s="105"/>
      <c r="I30" s="105"/>
      <c r="J30" s="105"/>
    </row>
    <row r="31" spans="1:10" ht="15" customHeight="1">
      <c r="A31" s="1"/>
      <c r="B31" s="2"/>
      <c r="E31" s="4"/>
      <c r="F31" s="4"/>
      <c r="G31" s="134"/>
      <c r="H31" s="105"/>
      <c r="I31" s="105"/>
      <c r="J31" s="105"/>
    </row>
    <row r="32" spans="1:10" ht="15" customHeight="1">
      <c r="A32" s="1"/>
      <c r="B32" s="2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E33" s="4"/>
      <c r="F33" s="4"/>
      <c r="G33" s="134"/>
      <c r="H33" s="105"/>
      <c r="I33" s="105"/>
      <c r="J33" s="105"/>
    </row>
    <row r="34" spans="1:10" ht="17.25">
      <c r="A34" s="115"/>
      <c r="B34" s="157"/>
      <c r="C34" s="157"/>
      <c r="D34" s="115"/>
      <c r="E34" s="115"/>
      <c r="F34" s="115"/>
      <c r="G34" s="115"/>
      <c r="H34" s="105"/>
      <c r="I34" s="105"/>
      <c r="J34" s="105"/>
    </row>
    <row r="35" spans="1:10" ht="17.25">
      <c r="A35" s="115"/>
      <c r="B35" s="250" t="s">
        <v>842</v>
      </c>
      <c r="C35" s="250"/>
      <c r="D35" s="105"/>
      <c r="E35" s="254" t="s">
        <v>924</v>
      </c>
      <c r="F35" s="254"/>
      <c r="G35" s="254"/>
      <c r="H35" s="105"/>
      <c r="I35" s="105"/>
      <c r="J35" s="105"/>
    </row>
    <row r="36" spans="1:10" ht="15.75">
      <c r="A36" s="105"/>
      <c r="B36" s="249" t="s">
        <v>844</v>
      </c>
      <c r="C36" s="249"/>
      <c r="D36" s="118"/>
      <c r="E36" s="249" t="s">
        <v>845</v>
      </c>
      <c r="F36" s="249"/>
      <c r="G36" s="249"/>
      <c r="H36" s="118"/>
      <c r="I36" s="118"/>
      <c r="J36" s="118"/>
    </row>
    <row r="37" spans="1:10" ht="17.25">
      <c r="A37" s="119"/>
      <c r="B37" s="107"/>
      <c r="C37" s="105"/>
      <c r="D37" s="250"/>
      <c r="E37" s="250"/>
      <c r="F37" s="250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20" t="s">
        <v>920</v>
      </c>
      <c r="E43" s="121"/>
      <c r="F43" s="121"/>
      <c r="G43" s="121"/>
      <c r="H43" s="121"/>
      <c r="I43" s="121"/>
      <c r="J43" s="121"/>
    </row>
    <row r="44" spans="1:10" ht="16.5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>
      <c r="A46" s="1"/>
      <c r="B46" s="2"/>
      <c r="E46" s="4"/>
      <c r="F46" s="4"/>
    </row>
    <row r="47" spans="1:10">
      <c r="A47" s="1"/>
      <c r="B47" s="2"/>
      <c r="D47" s="27"/>
      <c r="E47" s="4"/>
      <c r="F47" s="4"/>
    </row>
    <row r="48" spans="1:10">
      <c r="A48" s="1"/>
      <c r="B48" s="2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71" spans="4:4">
      <c r="D71" s="27"/>
    </row>
  </sheetData>
  <mergeCells count="11">
    <mergeCell ref="E21:F21"/>
    <mergeCell ref="A12:G12"/>
    <mergeCell ref="A13:G13"/>
    <mergeCell ref="A15:G15"/>
    <mergeCell ref="A16:G16"/>
    <mergeCell ref="A17:G17"/>
    <mergeCell ref="B35:C35"/>
    <mergeCell ref="E35:G35"/>
    <mergeCell ref="B36:C36"/>
    <mergeCell ref="E36:G36"/>
    <mergeCell ref="D37:F3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83-3C60-49C3-B56D-C5B81214B48E}">
  <sheetPr>
    <pageSetUpPr fitToPage="1"/>
  </sheetPr>
  <dimension ref="A11:J75"/>
  <sheetViews>
    <sheetView topLeftCell="A17" zoomScale="85" zoomScaleNormal="85" workbookViewId="0">
      <selection activeCell="D35" sqref="D35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1157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636503.79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3.25" customHeight="1">
      <c r="A24" s="13">
        <v>44811</v>
      </c>
      <c r="B24" s="188" t="s">
        <v>679</v>
      </c>
      <c r="C24" t="s">
        <v>661</v>
      </c>
      <c r="D24" t="s">
        <v>697</v>
      </c>
      <c r="E24" s="108">
        <v>235000</v>
      </c>
      <c r="F24" s="4"/>
      <c r="G24" s="180">
        <f>G21+E24-F24</f>
        <v>871503.79</v>
      </c>
      <c r="H24" s="105"/>
      <c r="I24" s="105"/>
      <c r="J24" s="105"/>
    </row>
    <row r="25" spans="1:10" ht="23.25" customHeight="1">
      <c r="A25" s="13">
        <v>44812</v>
      </c>
      <c r="B25" s="189" t="s">
        <v>73</v>
      </c>
      <c r="C25" t="s">
        <v>1086</v>
      </c>
      <c r="D25" s="3" t="s">
        <v>1158</v>
      </c>
      <c r="E25" s="4"/>
      <c r="F25" s="108">
        <v>623937.9</v>
      </c>
      <c r="G25" s="181">
        <f>G24-F25</f>
        <v>247565.89</v>
      </c>
      <c r="H25" s="105"/>
      <c r="I25" s="105"/>
      <c r="J25" s="105"/>
    </row>
    <row r="26" spans="1:10" ht="19.5" customHeight="1">
      <c r="A26" s="13">
        <v>44812</v>
      </c>
      <c r="B26" s="189" t="s">
        <v>73</v>
      </c>
      <c r="C26" t="s">
        <v>146</v>
      </c>
      <c r="D26" s="3" t="s">
        <v>1159</v>
      </c>
      <c r="E26" s="4"/>
      <c r="F26" s="108">
        <v>935.91</v>
      </c>
      <c r="G26" s="181">
        <f>G25-F26</f>
        <v>246629.98</v>
      </c>
      <c r="H26" s="105"/>
      <c r="I26" s="105"/>
      <c r="J26" s="105"/>
    </row>
    <row r="27" spans="1:10" ht="21.75" customHeight="1">
      <c r="A27" s="28">
        <v>44813</v>
      </c>
      <c r="B27" s="189" t="s">
        <v>73</v>
      </c>
      <c r="C27" t="s">
        <v>146</v>
      </c>
      <c r="D27" s="3" t="s">
        <v>1146</v>
      </c>
      <c r="E27" s="4"/>
      <c r="F27" s="108">
        <v>58529.31</v>
      </c>
      <c r="G27" s="181">
        <f t="shared" ref="G27:G30" si="0">G26-F27</f>
        <v>188100.67</v>
      </c>
      <c r="H27" s="105"/>
      <c r="I27" s="105"/>
      <c r="J27" s="105"/>
    </row>
    <row r="28" spans="1:10" ht="21" customHeight="1">
      <c r="A28" s="28">
        <v>44813</v>
      </c>
      <c r="B28" s="189" t="s">
        <v>73</v>
      </c>
      <c r="C28" t="s">
        <v>146</v>
      </c>
      <c r="D28" s="3" t="s">
        <v>1146</v>
      </c>
      <c r="E28" s="4"/>
      <c r="F28" s="108">
        <v>122716.63</v>
      </c>
      <c r="G28" s="181">
        <f t="shared" si="0"/>
        <v>65384.040000000008</v>
      </c>
      <c r="H28" s="105"/>
      <c r="I28" s="105"/>
      <c r="J28" s="105"/>
    </row>
    <row r="29" spans="1:10" ht="20.25" customHeight="1">
      <c r="A29" s="28">
        <v>44813</v>
      </c>
      <c r="B29" s="189" t="s">
        <v>73</v>
      </c>
      <c r="C29" t="s">
        <v>146</v>
      </c>
      <c r="D29" s="3" t="s">
        <v>1160</v>
      </c>
      <c r="E29" s="4"/>
      <c r="F29" s="108">
        <v>3270.03</v>
      </c>
      <c r="G29" s="181">
        <f t="shared" si="0"/>
        <v>62114.010000000009</v>
      </c>
      <c r="H29" s="105"/>
      <c r="I29" s="105"/>
      <c r="J29" s="105"/>
    </row>
    <row r="30" spans="1:10" ht="15" customHeight="1" thickBot="1">
      <c r="A30" s="191">
        <v>44834</v>
      </c>
      <c r="B30" s="190" t="s">
        <v>73</v>
      </c>
      <c r="C30" s="17" t="s">
        <v>146</v>
      </c>
      <c r="D30" s="32" t="s">
        <v>1161</v>
      </c>
      <c r="E30" s="10"/>
      <c r="F30" s="182">
        <v>175</v>
      </c>
      <c r="G30" s="192">
        <f t="shared" si="0"/>
        <v>61939.010000000009</v>
      </c>
      <c r="H30" s="105"/>
      <c r="I30" s="105"/>
      <c r="J30" s="105"/>
    </row>
    <row r="31" spans="1:10" ht="15" customHeight="1">
      <c r="A31" s="193"/>
      <c r="B31" s="2"/>
      <c r="D31" s="3"/>
      <c r="E31" s="4"/>
      <c r="F31" s="108"/>
      <c r="G31" s="194"/>
      <c r="H31" s="105"/>
      <c r="I31" s="105"/>
      <c r="J31" s="105"/>
    </row>
    <row r="32" spans="1:10" ht="15" customHeight="1">
      <c r="A32" s="193"/>
      <c r="B32" s="2"/>
      <c r="D32" s="3"/>
      <c r="E32" s="4"/>
      <c r="F32" s="108"/>
      <c r="G32" s="194"/>
      <c r="H32" s="105"/>
      <c r="I32" s="105"/>
      <c r="J32" s="105"/>
    </row>
    <row r="33" spans="1:10" ht="15" customHeight="1">
      <c r="A33" s="193"/>
      <c r="B33" s="2"/>
      <c r="D33" s="3"/>
      <c r="E33" s="4"/>
      <c r="F33" s="108"/>
      <c r="G33" s="194"/>
      <c r="H33" s="105"/>
      <c r="I33" s="105"/>
      <c r="J33" s="105"/>
    </row>
    <row r="34" spans="1:10" ht="15" customHeight="1">
      <c r="A34" s="193"/>
      <c r="B34" s="2"/>
      <c r="D34" s="3"/>
      <c r="E34" s="4"/>
      <c r="F34" s="108"/>
      <c r="G34" s="194"/>
      <c r="H34" s="105"/>
      <c r="I34" s="105"/>
      <c r="J34" s="105"/>
    </row>
    <row r="35" spans="1:10" ht="15" customHeight="1">
      <c r="A35" s="1"/>
      <c r="B35" s="2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E37" s="4"/>
      <c r="F37" s="4"/>
      <c r="G37" s="134"/>
      <c r="H37" s="105"/>
      <c r="I37" s="105"/>
      <c r="J37" s="105"/>
    </row>
    <row r="38" spans="1:10" ht="17.25">
      <c r="A38" s="115"/>
      <c r="B38" s="157"/>
      <c r="C38" s="157"/>
      <c r="D38" s="115"/>
      <c r="E38" s="115"/>
      <c r="F38" s="115"/>
      <c r="G38" s="115"/>
      <c r="H38" s="105"/>
      <c r="I38" s="105"/>
      <c r="J38" s="105"/>
    </row>
    <row r="39" spans="1:10" ht="17.25">
      <c r="A39" s="115"/>
      <c r="B39" s="250" t="s">
        <v>842</v>
      </c>
      <c r="C39" s="250"/>
      <c r="D39" s="105"/>
      <c r="E39" s="254" t="s">
        <v>924</v>
      </c>
      <c r="F39" s="254"/>
      <c r="G39" s="254"/>
      <c r="H39" s="105"/>
      <c r="I39" s="105"/>
      <c r="J39" s="105"/>
    </row>
    <row r="40" spans="1:10" ht="15.75">
      <c r="A40" s="105"/>
      <c r="B40" s="249" t="s">
        <v>844</v>
      </c>
      <c r="C40" s="249"/>
      <c r="D40" s="118"/>
      <c r="E40" s="249" t="s">
        <v>845</v>
      </c>
      <c r="F40" s="249"/>
      <c r="G40" s="249"/>
      <c r="H40" s="118"/>
      <c r="I40" s="118"/>
      <c r="J40" s="118"/>
    </row>
    <row r="41" spans="1:10" ht="17.25">
      <c r="A41" s="119"/>
      <c r="B41" s="107"/>
      <c r="C41" s="105"/>
      <c r="D41" s="250"/>
      <c r="E41" s="250"/>
      <c r="F41" s="250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45" t="s">
        <v>987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920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11">
    <mergeCell ref="B39:C39"/>
    <mergeCell ref="E39:G39"/>
    <mergeCell ref="B40:C40"/>
    <mergeCell ref="E40:G40"/>
    <mergeCell ref="D41:F41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F0C1-0587-48D1-BB13-F0730D187084}">
  <sheetPr>
    <pageSetUpPr fitToPage="1"/>
  </sheetPr>
  <dimension ref="A11:J90"/>
  <sheetViews>
    <sheetView topLeftCell="A17" zoomScale="85" zoomScaleNormal="85" workbookViewId="0">
      <selection activeCell="D35" sqref="D35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1162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61939.01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18.75" customHeight="1">
      <c r="A24" s="28">
        <v>44841</v>
      </c>
      <c r="B24" s="2" t="s">
        <v>679</v>
      </c>
      <c r="C24" s="3" t="s">
        <v>661</v>
      </c>
      <c r="D24" s="3" t="s">
        <v>697</v>
      </c>
      <c r="E24" s="196">
        <v>9325000</v>
      </c>
      <c r="F24" s="196"/>
      <c r="G24" s="180">
        <f>G21+E24-F24</f>
        <v>9386939.0099999998</v>
      </c>
      <c r="H24" s="105"/>
      <c r="I24" s="105"/>
      <c r="J24" s="105"/>
    </row>
    <row r="25" spans="1:10" ht="15" customHeight="1">
      <c r="A25" s="28">
        <v>44841</v>
      </c>
      <c r="B25" s="2">
        <v>2488</v>
      </c>
      <c r="C25" s="3" t="s">
        <v>50</v>
      </c>
      <c r="D25" s="3" t="s">
        <v>685</v>
      </c>
      <c r="E25" s="196"/>
      <c r="F25" s="196">
        <v>49418.96</v>
      </c>
      <c r="G25" s="181">
        <f>G24-F25</f>
        <v>9337520.0499999989</v>
      </c>
      <c r="H25" s="105"/>
      <c r="I25" s="105"/>
      <c r="J25" s="105"/>
    </row>
    <row r="26" spans="1:10" ht="15.75" customHeight="1">
      <c r="A26" s="28">
        <v>44841</v>
      </c>
      <c r="B26" s="2">
        <v>2489</v>
      </c>
      <c r="C26" s="3" t="s">
        <v>10</v>
      </c>
      <c r="D26" s="3" t="s">
        <v>752</v>
      </c>
      <c r="E26" s="196"/>
      <c r="F26" s="196">
        <v>14527.77</v>
      </c>
      <c r="G26" s="181">
        <f>G25-F26</f>
        <v>9322992.2799999993</v>
      </c>
      <c r="H26" s="105"/>
      <c r="I26" s="105"/>
      <c r="J26" s="105"/>
    </row>
    <row r="27" spans="1:10" ht="16.5" customHeight="1">
      <c r="A27" s="28">
        <v>44845</v>
      </c>
      <c r="B27" s="2" t="s">
        <v>73</v>
      </c>
      <c r="C27" s="3" t="s">
        <v>146</v>
      </c>
      <c r="D27" s="3" t="s">
        <v>1146</v>
      </c>
      <c r="E27" s="196"/>
      <c r="F27" s="196">
        <v>117935.13</v>
      </c>
      <c r="G27" s="181">
        <f t="shared" ref="G27:G47" si="0">G26-F27</f>
        <v>9205057.1499999985</v>
      </c>
      <c r="H27" s="105"/>
      <c r="I27" s="105"/>
      <c r="J27" s="105"/>
    </row>
    <row r="28" spans="1:10" ht="16.5" customHeight="1">
      <c r="A28" s="28">
        <v>44845</v>
      </c>
      <c r="B28" s="2" t="s">
        <v>73</v>
      </c>
      <c r="C28" s="3" t="s">
        <v>146</v>
      </c>
      <c r="D28" s="3" t="s">
        <v>1146</v>
      </c>
      <c r="E28" s="196"/>
      <c r="F28" s="196">
        <v>49090.53</v>
      </c>
      <c r="G28" s="181">
        <f t="shared" si="0"/>
        <v>9155966.6199999992</v>
      </c>
      <c r="H28" s="105"/>
      <c r="I28" s="105"/>
      <c r="J28" s="105"/>
    </row>
    <row r="29" spans="1:10" ht="17.25" customHeight="1">
      <c r="A29" s="28">
        <v>44847</v>
      </c>
      <c r="B29" s="2" t="s">
        <v>73</v>
      </c>
      <c r="C29" s="3" t="s">
        <v>1086</v>
      </c>
      <c r="D29" s="3" t="s">
        <v>1163</v>
      </c>
      <c r="E29" s="196"/>
      <c r="F29" s="196">
        <v>5677721.04</v>
      </c>
      <c r="G29" s="181">
        <f t="shared" si="0"/>
        <v>3478245.5799999991</v>
      </c>
      <c r="H29" s="105"/>
      <c r="I29" s="105"/>
      <c r="J29" s="105"/>
    </row>
    <row r="30" spans="1:10" ht="15" customHeight="1">
      <c r="A30" s="28">
        <v>44847</v>
      </c>
      <c r="B30" s="2" t="s">
        <v>73</v>
      </c>
      <c r="C30" s="3" t="s">
        <v>1086</v>
      </c>
      <c r="D30" s="3" t="s">
        <v>1163</v>
      </c>
      <c r="E30" s="196"/>
      <c r="F30" s="196">
        <v>37568.230000000003</v>
      </c>
      <c r="G30" s="181">
        <f t="shared" si="0"/>
        <v>3440677.3499999992</v>
      </c>
      <c r="H30" s="105"/>
      <c r="I30" s="105"/>
      <c r="J30" s="105"/>
    </row>
    <row r="31" spans="1:10" ht="15" customHeight="1">
      <c r="A31" s="28">
        <v>44847</v>
      </c>
      <c r="B31" s="2" t="s">
        <v>73</v>
      </c>
      <c r="C31" s="3" t="s">
        <v>1086</v>
      </c>
      <c r="D31" s="3" t="s">
        <v>1163</v>
      </c>
      <c r="E31" s="196"/>
      <c r="F31" s="196">
        <v>31024.7</v>
      </c>
      <c r="G31" s="181">
        <f t="shared" si="0"/>
        <v>3409652.649999999</v>
      </c>
      <c r="H31" s="105"/>
      <c r="I31" s="105"/>
      <c r="J31" s="105"/>
    </row>
    <row r="32" spans="1:10" ht="15" customHeight="1">
      <c r="A32" s="28">
        <v>44847</v>
      </c>
      <c r="B32" s="2" t="s">
        <v>73</v>
      </c>
      <c r="C32" s="3" t="s">
        <v>146</v>
      </c>
      <c r="D32" s="3" t="s">
        <v>1164</v>
      </c>
      <c r="E32" s="196"/>
      <c r="F32" s="196">
        <v>8619.4699999999993</v>
      </c>
      <c r="G32" s="181">
        <f t="shared" si="0"/>
        <v>3401033.1799999988</v>
      </c>
      <c r="H32" s="105"/>
      <c r="I32" s="105"/>
      <c r="J32" s="105"/>
    </row>
    <row r="33" spans="1:10" ht="15" customHeight="1">
      <c r="A33" s="28">
        <v>44852</v>
      </c>
      <c r="B33" s="2" t="s">
        <v>73</v>
      </c>
      <c r="C33" s="3" t="s">
        <v>146</v>
      </c>
      <c r="D33" s="3" t="s">
        <v>1165</v>
      </c>
      <c r="E33" s="196"/>
      <c r="F33" s="196">
        <v>3300</v>
      </c>
      <c r="G33" s="181">
        <f t="shared" si="0"/>
        <v>3397733.1799999988</v>
      </c>
      <c r="H33" s="105"/>
      <c r="I33" s="105"/>
      <c r="J33" s="105"/>
    </row>
    <row r="34" spans="1:10" ht="15" customHeight="1">
      <c r="A34" s="28">
        <v>44846</v>
      </c>
      <c r="B34" s="2">
        <v>2490</v>
      </c>
      <c r="C34" s="3" t="s">
        <v>1166</v>
      </c>
      <c r="D34" s="3" t="s">
        <v>1167</v>
      </c>
      <c r="E34" s="196"/>
      <c r="F34" s="196">
        <v>10683.1</v>
      </c>
      <c r="G34" s="181">
        <f t="shared" si="0"/>
        <v>3387050.0799999987</v>
      </c>
      <c r="H34" s="105"/>
      <c r="I34" s="105"/>
      <c r="J34" s="105"/>
    </row>
    <row r="35" spans="1:10" ht="15" customHeight="1">
      <c r="A35" s="28">
        <v>44846</v>
      </c>
      <c r="B35" s="2">
        <v>2491</v>
      </c>
      <c r="C35" s="3" t="s">
        <v>1142</v>
      </c>
      <c r="D35" s="3" t="s">
        <v>1167</v>
      </c>
      <c r="E35" s="196"/>
      <c r="F35" s="196">
        <v>4773.3</v>
      </c>
      <c r="G35" s="181">
        <f t="shared" si="0"/>
        <v>3382276.7799999989</v>
      </c>
      <c r="H35" s="105"/>
      <c r="I35" s="105"/>
      <c r="J35" s="105"/>
    </row>
    <row r="36" spans="1:10" ht="15" customHeight="1">
      <c r="A36" s="28">
        <v>44846</v>
      </c>
      <c r="B36" s="2">
        <v>2492</v>
      </c>
      <c r="C36" s="3" t="s">
        <v>1143</v>
      </c>
      <c r="D36" s="3" t="s">
        <v>1167</v>
      </c>
      <c r="E36" s="196"/>
      <c r="F36" s="196">
        <v>4773.3</v>
      </c>
      <c r="G36" s="181">
        <f t="shared" si="0"/>
        <v>3377503.4799999991</v>
      </c>
      <c r="H36" s="105"/>
      <c r="I36" s="105"/>
      <c r="J36" s="105"/>
    </row>
    <row r="37" spans="1:10" ht="15" customHeight="1">
      <c r="A37" s="28">
        <v>44846</v>
      </c>
      <c r="B37" s="2">
        <v>2493</v>
      </c>
      <c r="C37" s="3" t="s">
        <v>1168</v>
      </c>
      <c r="D37" s="3" t="s">
        <v>1167</v>
      </c>
      <c r="E37" s="196"/>
      <c r="F37" s="196">
        <v>10955.2</v>
      </c>
      <c r="G37" s="181">
        <f t="shared" si="0"/>
        <v>3366548.2799999989</v>
      </c>
      <c r="H37" s="105"/>
      <c r="I37" s="105"/>
      <c r="J37" s="105"/>
    </row>
    <row r="38" spans="1:10" ht="15" customHeight="1">
      <c r="A38" s="28">
        <v>44846</v>
      </c>
      <c r="B38" s="2">
        <v>2494</v>
      </c>
      <c r="C38" s="3" t="s">
        <v>1169</v>
      </c>
      <c r="D38" s="3" t="s">
        <v>1167</v>
      </c>
      <c r="E38" s="196"/>
      <c r="F38" s="196">
        <v>13638</v>
      </c>
      <c r="G38" s="181">
        <f t="shared" si="0"/>
        <v>3352910.2799999989</v>
      </c>
      <c r="H38" s="105"/>
      <c r="I38" s="105"/>
      <c r="J38" s="105"/>
    </row>
    <row r="39" spans="1:10" ht="15" customHeight="1">
      <c r="A39" s="28">
        <v>44846</v>
      </c>
      <c r="B39" s="2">
        <v>2495</v>
      </c>
      <c r="C39" s="3" t="s">
        <v>1170</v>
      </c>
      <c r="D39" s="3" t="s">
        <v>1167</v>
      </c>
      <c r="E39" s="196"/>
      <c r="F39" s="196">
        <v>5227.8999999999996</v>
      </c>
      <c r="G39" s="181">
        <f t="shared" si="0"/>
        <v>3347682.379999999</v>
      </c>
      <c r="H39" s="105"/>
      <c r="I39" s="105"/>
      <c r="J39" s="105"/>
    </row>
    <row r="40" spans="1:10" ht="15" customHeight="1">
      <c r="A40" s="28">
        <v>44861</v>
      </c>
      <c r="B40" s="2">
        <v>2496</v>
      </c>
      <c r="C40" s="3" t="s">
        <v>1149</v>
      </c>
      <c r="D40" s="3" t="s">
        <v>1171</v>
      </c>
      <c r="E40" s="196"/>
      <c r="F40" s="196">
        <v>4036.19</v>
      </c>
      <c r="G40" s="181">
        <f t="shared" si="0"/>
        <v>3343646.189999999</v>
      </c>
      <c r="H40" s="105"/>
      <c r="I40" s="105"/>
      <c r="J40" s="105"/>
    </row>
    <row r="41" spans="1:10" ht="15" customHeight="1">
      <c r="A41" s="28">
        <v>44861</v>
      </c>
      <c r="B41" s="2">
        <v>2497</v>
      </c>
      <c r="C41" s="3" t="s">
        <v>1149</v>
      </c>
      <c r="D41" s="3" t="s">
        <v>1150</v>
      </c>
      <c r="E41" s="196"/>
      <c r="F41" s="196">
        <v>150663.42000000001</v>
      </c>
      <c r="G41" s="181">
        <f t="shared" si="0"/>
        <v>3192982.7699999991</v>
      </c>
      <c r="H41" s="105"/>
      <c r="I41" s="105"/>
      <c r="J41" s="105"/>
    </row>
    <row r="42" spans="1:10" ht="15" customHeight="1">
      <c r="A42" s="28">
        <v>44861</v>
      </c>
      <c r="B42" s="2">
        <v>2498</v>
      </c>
      <c r="C42" s="3" t="s">
        <v>636</v>
      </c>
      <c r="D42" s="3" t="s">
        <v>1172</v>
      </c>
      <c r="E42" s="196"/>
      <c r="F42" s="196">
        <v>51341.47</v>
      </c>
      <c r="G42" s="181">
        <f t="shared" si="0"/>
        <v>3141641.2999999989</v>
      </c>
      <c r="H42" s="105"/>
      <c r="I42" s="105"/>
      <c r="J42" s="105"/>
    </row>
    <row r="43" spans="1:10" ht="15" customHeight="1">
      <c r="A43" s="28">
        <v>44861</v>
      </c>
      <c r="B43" s="2">
        <v>2499</v>
      </c>
      <c r="C43" s="3" t="s">
        <v>1152</v>
      </c>
      <c r="D43" s="3" t="s">
        <v>1173</v>
      </c>
      <c r="E43" s="196"/>
      <c r="F43" s="196">
        <v>475</v>
      </c>
      <c r="G43" s="181">
        <f t="shared" si="0"/>
        <v>3141166.2999999989</v>
      </c>
      <c r="H43" s="105"/>
      <c r="I43" s="105"/>
      <c r="J43" s="105"/>
    </row>
    <row r="44" spans="1:10" ht="15" customHeight="1">
      <c r="A44" s="28">
        <v>44861</v>
      </c>
      <c r="B44" s="2">
        <v>2500</v>
      </c>
      <c r="C44" s="3" t="s">
        <v>1149</v>
      </c>
      <c r="D44" s="3" t="s">
        <v>1150</v>
      </c>
      <c r="E44" s="4"/>
      <c r="F44" s="4">
        <v>1366191.69</v>
      </c>
      <c r="G44" s="181">
        <f t="shared" si="0"/>
        <v>1774974.6099999989</v>
      </c>
      <c r="H44" s="105"/>
      <c r="I44" s="105"/>
      <c r="J44" s="105"/>
    </row>
    <row r="45" spans="1:10" ht="15" customHeight="1">
      <c r="A45" s="28">
        <v>44861</v>
      </c>
      <c r="B45" s="2">
        <v>2501</v>
      </c>
      <c r="C45" s="3" t="s">
        <v>636</v>
      </c>
      <c r="D45" s="3" t="s">
        <v>1172</v>
      </c>
      <c r="E45" s="4"/>
      <c r="F45" s="4">
        <v>858604.62</v>
      </c>
      <c r="G45" s="181">
        <f t="shared" si="0"/>
        <v>916369.98999999894</v>
      </c>
      <c r="H45" s="105"/>
      <c r="I45" s="105"/>
      <c r="J45" s="105"/>
    </row>
    <row r="46" spans="1:10" ht="15" customHeight="1">
      <c r="A46" s="28">
        <v>44861</v>
      </c>
      <c r="B46" s="2">
        <v>2502</v>
      </c>
      <c r="C46" s="3" t="s">
        <v>1152</v>
      </c>
      <c r="D46" s="3" t="s">
        <v>1173</v>
      </c>
      <c r="E46" s="4"/>
      <c r="F46" s="4">
        <v>2275</v>
      </c>
      <c r="G46" s="181">
        <f t="shared" si="0"/>
        <v>914094.98999999894</v>
      </c>
      <c r="H46" s="105"/>
      <c r="I46" s="105"/>
      <c r="J46" s="105"/>
    </row>
    <row r="47" spans="1:10" ht="15" customHeight="1" thickBot="1">
      <c r="A47" s="191">
        <v>44865</v>
      </c>
      <c r="B47" s="30" t="s">
        <v>73</v>
      </c>
      <c r="C47" s="32" t="s">
        <v>146</v>
      </c>
      <c r="D47" s="32" t="s">
        <v>1174</v>
      </c>
      <c r="E47" s="10"/>
      <c r="F47" s="10">
        <v>307.77</v>
      </c>
      <c r="G47" s="183">
        <f t="shared" si="0"/>
        <v>913787.21999999892</v>
      </c>
      <c r="H47" s="105"/>
      <c r="I47" s="105"/>
      <c r="J47" s="105"/>
    </row>
    <row r="48" spans="1:10" ht="15" customHeight="1">
      <c r="A48" s="193"/>
      <c r="B48" s="2"/>
      <c r="C48" s="3"/>
      <c r="D48" s="3"/>
      <c r="E48" s="4"/>
      <c r="F48" s="4"/>
      <c r="G48" s="194"/>
      <c r="H48" s="105"/>
      <c r="I48" s="105"/>
      <c r="J48" s="105"/>
    </row>
    <row r="49" spans="1:10" ht="15" customHeight="1">
      <c r="A49" s="193"/>
      <c r="B49" s="2"/>
      <c r="C49" s="3"/>
      <c r="D49" s="3"/>
      <c r="E49" s="4"/>
      <c r="F49" s="4"/>
      <c r="G49" s="194"/>
      <c r="H49" s="105"/>
      <c r="I49" s="105"/>
      <c r="J49" s="105"/>
    </row>
    <row r="50" spans="1:10" ht="15" customHeight="1">
      <c r="A50" s="193"/>
      <c r="B50" s="2"/>
      <c r="C50" s="3"/>
      <c r="D50" s="3"/>
      <c r="E50" s="4"/>
      <c r="F50" s="4"/>
      <c r="G50" s="194"/>
      <c r="H50" s="105"/>
      <c r="I50" s="105"/>
      <c r="J50" s="105"/>
    </row>
    <row r="51" spans="1:10" ht="15" customHeight="1">
      <c r="A51" s="1"/>
      <c r="B51" s="2"/>
      <c r="E51" s="4"/>
      <c r="F51" s="4"/>
      <c r="G51" s="134"/>
      <c r="H51" s="105"/>
      <c r="I51" s="105"/>
      <c r="J51" s="105"/>
    </row>
    <row r="52" spans="1:10" ht="15" customHeight="1">
      <c r="A52" s="1"/>
      <c r="B52" s="2"/>
      <c r="E52" s="4"/>
      <c r="F52" s="4"/>
      <c r="G52" s="134"/>
      <c r="H52" s="105"/>
      <c r="I52" s="105"/>
      <c r="J52" s="105"/>
    </row>
    <row r="53" spans="1:10" ht="17.25">
      <c r="A53" s="115"/>
      <c r="B53" s="157"/>
      <c r="C53" s="157"/>
      <c r="D53" s="115"/>
      <c r="E53" s="115"/>
      <c r="F53" s="115"/>
      <c r="G53" s="115"/>
      <c r="H53" s="105"/>
      <c r="I53" s="105"/>
      <c r="J53" s="105"/>
    </row>
    <row r="54" spans="1:10" ht="17.25">
      <c r="A54" s="115"/>
      <c r="B54" s="115" t="s">
        <v>842</v>
      </c>
      <c r="C54" s="115"/>
      <c r="D54" s="105"/>
      <c r="E54" s="195" t="s">
        <v>924</v>
      </c>
      <c r="F54" s="195"/>
      <c r="G54" s="195"/>
      <c r="H54" s="105"/>
      <c r="I54" s="105"/>
      <c r="J54" s="105"/>
    </row>
    <row r="55" spans="1:10" ht="15.75">
      <c r="A55" s="105"/>
      <c r="B55" s="118" t="s">
        <v>844</v>
      </c>
      <c r="C55" s="118"/>
      <c r="D55" s="118"/>
      <c r="E55" s="118" t="s">
        <v>845</v>
      </c>
      <c r="F55" s="118"/>
      <c r="G55" s="118"/>
      <c r="H55" s="118"/>
      <c r="I55" s="118"/>
      <c r="J55" s="118"/>
    </row>
    <row r="56" spans="1:10" ht="17.25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>
      <c r="A61" s="119"/>
      <c r="B61" s="107"/>
      <c r="C61" s="105"/>
      <c r="D61" s="145" t="s">
        <v>987</v>
      </c>
      <c r="E61" s="115"/>
      <c r="F61" s="115"/>
      <c r="G61" s="115"/>
      <c r="H61" s="115"/>
      <c r="I61" s="115"/>
      <c r="J61" s="115"/>
    </row>
    <row r="62" spans="1:10" ht="17.25">
      <c r="A62" s="119"/>
      <c r="B62" s="107"/>
      <c r="C62" s="105"/>
      <c r="D62" s="120" t="s">
        <v>920</v>
      </c>
      <c r="E62" s="121"/>
      <c r="F62" s="121"/>
      <c r="G62" s="121"/>
      <c r="H62" s="121"/>
      <c r="I62" s="121"/>
      <c r="J62" s="121"/>
    </row>
    <row r="63" spans="1:10" ht="16.5">
      <c r="A63" s="1"/>
      <c r="B63" s="2"/>
      <c r="D63" s="40"/>
      <c r="E63" s="40"/>
      <c r="F63" s="40"/>
      <c r="G63" s="40"/>
      <c r="H63" s="40"/>
      <c r="I63" s="40"/>
      <c r="J63" s="40"/>
    </row>
    <row r="64" spans="1:10" ht="16.5">
      <c r="A64" s="1"/>
      <c r="B64" s="2"/>
      <c r="D64" s="40"/>
      <c r="E64" s="40"/>
      <c r="F64" s="40"/>
      <c r="G64" s="40"/>
      <c r="H64" s="40"/>
      <c r="I64" s="40"/>
      <c r="J64" s="40"/>
    </row>
    <row r="65" spans="1:6">
      <c r="A65" s="1"/>
      <c r="B65" s="2"/>
      <c r="E65" s="4"/>
      <c r="F65" s="4"/>
    </row>
    <row r="66" spans="1:6">
      <c r="A66" s="1"/>
      <c r="B66" s="2"/>
      <c r="D66" s="27"/>
      <c r="E66" s="4"/>
      <c r="F66" s="4"/>
    </row>
    <row r="67" spans="1:6">
      <c r="A67" s="1"/>
      <c r="B67" s="2"/>
      <c r="E67" s="4"/>
      <c r="F67" s="4"/>
    </row>
    <row r="68" spans="1:6">
      <c r="A68" s="1"/>
      <c r="B68" s="2"/>
      <c r="E68" s="4"/>
      <c r="F68" s="4"/>
    </row>
    <row r="69" spans="1:6">
      <c r="A69" s="1"/>
      <c r="B69" s="2"/>
      <c r="E69" s="4"/>
      <c r="F69" s="4"/>
    </row>
    <row r="70" spans="1:6">
      <c r="A70" s="1"/>
      <c r="B70" s="2"/>
      <c r="E70" s="4"/>
      <c r="F70" s="4"/>
    </row>
    <row r="90" spans="4:4">
      <c r="D9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6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D5C1-CA4C-47AD-AAF7-FE959F691E7B}">
  <sheetPr>
    <pageSetUpPr fitToPage="1"/>
  </sheetPr>
  <dimension ref="A11:J78"/>
  <sheetViews>
    <sheetView topLeftCell="A9" zoomScale="85" zoomScaleNormal="85" workbookViewId="0">
      <selection activeCell="K22" sqref="K22:K23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1175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913787.22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18.75" customHeight="1">
      <c r="A24" s="28">
        <v>44869</v>
      </c>
      <c r="B24" s="2" t="s">
        <v>1176</v>
      </c>
      <c r="C24" s="3" t="s">
        <v>661</v>
      </c>
      <c r="D24" s="3" t="s">
        <v>1177</v>
      </c>
      <c r="E24" s="4">
        <v>15524.85</v>
      </c>
      <c r="F24" s="4">
        <v>0</v>
      </c>
      <c r="G24" s="180">
        <f>G21+E24-F24</f>
        <v>929312.07</v>
      </c>
      <c r="H24" s="105"/>
      <c r="I24" s="105"/>
      <c r="J24" s="105"/>
    </row>
    <row r="25" spans="1:10" ht="15" customHeight="1">
      <c r="A25" s="13">
        <v>44874</v>
      </c>
      <c r="B25" s="2">
        <v>2503</v>
      </c>
      <c r="C25" s="3" t="s">
        <v>1178</v>
      </c>
      <c r="D25" s="3" t="s">
        <v>1179</v>
      </c>
      <c r="E25" s="4"/>
      <c r="F25" s="4">
        <v>12000</v>
      </c>
      <c r="G25" s="181">
        <f>G24-F25</f>
        <v>917312.07</v>
      </c>
      <c r="H25" s="105"/>
      <c r="I25" s="105"/>
      <c r="J25" s="105"/>
    </row>
    <row r="26" spans="1:10" ht="15.75" customHeight="1">
      <c r="A26" s="13">
        <v>44874</v>
      </c>
      <c r="B26" s="2">
        <v>2504</v>
      </c>
      <c r="C26" s="3" t="s">
        <v>636</v>
      </c>
      <c r="D26" s="3" t="s">
        <v>1180</v>
      </c>
      <c r="E26" s="4"/>
      <c r="F26" s="4">
        <v>37617.11</v>
      </c>
      <c r="G26" s="181">
        <f>G25-F26</f>
        <v>879694.96</v>
      </c>
      <c r="H26" s="105"/>
      <c r="I26" s="105"/>
      <c r="J26" s="105"/>
    </row>
    <row r="27" spans="1:10" ht="16.5" customHeight="1">
      <c r="A27" s="13">
        <v>44874</v>
      </c>
      <c r="B27" s="2">
        <v>2505</v>
      </c>
      <c r="C27" s="3" t="s">
        <v>1181</v>
      </c>
      <c r="D27" s="3" t="s">
        <v>1182</v>
      </c>
      <c r="E27" s="4"/>
      <c r="F27" s="4">
        <v>126096.4</v>
      </c>
      <c r="G27" s="181">
        <f t="shared" ref="G27:G33" si="0">G26-F27</f>
        <v>753598.55999999994</v>
      </c>
      <c r="H27" s="105"/>
      <c r="I27" s="105"/>
      <c r="J27" s="105"/>
    </row>
    <row r="28" spans="1:10" ht="16.5" customHeight="1">
      <c r="A28" s="13">
        <v>44874</v>
      </c>
      <c r="B28" s="2">
        <v>2506</v>
      </c>
      <c r="C28" s="3" t="s">
        <v>1152</v>
      </c>
      <c r="D28" s="3" t="s">
        <v>1183</v>
      </c>
      <c r="E28" s="4"/>
      <c r="F28" s="4">
        <v>300</v>
      </c>
      <c r="G28" s="181">
        <f t="shared" si="0"/>
        <v>753298.55999999994</v>
      </c>
      <c r="H28" s="105"/>
      <c r="I28" s="105"/>
      <c r="J28" s="105"/>
    </row>
    <row r="29" spans="1:10" ht="17.25" customHeight="1">
      <c r="A29" s="13">
        <v>44886</v>
      </c>
      <c r="B29" s="2">
        <v>2507</v>
      </c>
      <c r="C29" s="3" t="s">
        <v>8</v>
      </c>
      <c r="D29" s="3" t="s">
        <v>685</v>
      </c>
      <c r="E29" s="4"/>
      <c r="F29" s="4">
        <v>49622.47</v>
      </c>
      <c r="G29" s="181">
        <f t="shared" si="0"/>
        <v>703676.09</v>
      </c>
      <c r="H29" s="105"/>
      <c r="I29" s="105"/>
      <c r="J29" s="105"/>
    </row>
    <row r="30" spans="1:10" ht="15" customHeight="1">
      <c r="A30" s="13">
        <v>44895</v>
      </c>
      <c r="B30" s="2" t="s">
        <v>73</v>
      </c>
      <c r="C30" s="3" t="s">
        <v>1086</v>
      </c>
      <c r="D30" s="3" t="s">
        <v>1184</v>
      </c>
      <c r="E30" s="4"/>
      <c r="F30" s="4">
        <v>524458.81999999995</v>
      </c>
      <c r="G30" s="181">
        <f t="shared" si="0"/>
        <v>179217.27000000002</v>
      </c>
      <c r="H30" s="105"/>
      <c r="I30" s="105"/>
      <c r="J30" s="105"/>
    </row>
    <row r="31" spans="1:10" ht="15" customHeight="1">
      <c r="A31" s="13">
        <v>44895</v>
      </c>
      <c r="B31" s="2" t="s">
        <v>73</v>
      </c>
      <c r="C31" s="3" t="s">
        <v>1149</v>
      </c>
      <c r="D31" s="3" t="s">
        <v>1185</v>
      </c>
      <c r="E31" s="4"/>
      <c r="F31" s="4">
        <v>1578.56</v>
      </c>
      <c r="G31" s="181">
        <f t="shared" si="0"/>
        <v>177638.71000000002</v>
      </c>
      <c r="H31" s="105"/>
      <c r="I31" s="105"/>
      <c r="J31" s="105"/>
    </row>
    <row r="32" spans="1:10" ht="15" customHeight="1">
      <c r="A32" s="13">
        <v>44895</v>
      </c>
      <c r="B32" s="2" t="s">
        <v>73</v>
      </c>
      <c r="C32" s="3" t="s">
        <v>146</v>
      </c>
      <c r="D32" s="3" t="s">
        <v>1146</v>
      </c>
      <c r="E32" s="4"/>
      <c r="F32" s="4">
        <v>150274.88</v>
      </c>
      <c r="G32" s="181">
        <f t="shared" si="0"/>
        <v>27363.830000000016</v>
      </c>
      <c r="H32" s="105"/>
      <c r="I32" s="105"/>
      <c r="J32" s="105"/>
    </row>
    <row r="33" spans="1:10" ht="15" customHeight="1" thickBot="1">
      <c r="A33" s="29">
        <v>44895</v>
      </c>
      <c r="B33" s="30" t="s">
        <v>73</v>
      </c>
      <c r="C33" s="32" t="s">
        <v>146</v>
      </c>
      <c r="D33" s="32" t="s">
        <v>1186</v>
      </c>
      <c r="E33" s="10"/>
      <c r="F33" s="10">
        <v>4520.63</v>
      </c>
      <c r="G33" s="197">
        <f t="shared" si="0"/>
        <v>22843.200000000015</v>
      </c>
      <c r="H33" s="105"/>
      <c r="I33" s="105"/>
      <c r="J33" s="105"/>
    </row>
    <row r="34" spans="1:10" ht="15" customHeight="1">
      <c r="A34" s="193"/>
      <c r="B34" s="2"/>
      <c r="C34" s="3"/>
      <c r="D34" s="3"/>
      <c r="E34" s="4"/>
      <c r="F34" s="4"/>
      <c r="G34" s="194"/>
      <c r="H34" s="105"/>
      <c r="I34" s="105"/>
      <c r="J34" s="105"/>
    </row>
    <row r="35" spans="1:10" ht="15" customHeight="1">
      <c r="A35" s="193"/>
      <c r="B35" s="2"/>
      <c r="C35" s="3"/>
      <c r="D35" s="3"/>
      <c r="E35" s="4"/>
      <c r="F35" s="4"/>
      <c r="G35" s="194"/>
      <c r="H35" s="105"/>
      <c r="I35" s="105"/>
      <c r="J35" s="105"/>
    </row>
    <row r="36" spans="1:10" ht="15" customHeight="1">
      <c r="A36" s="193"/>
      <c r="B36" s="2"/>
      <c r="C36" s="3"/>
      <c r="D36" s="3"/>
      <c r="E36" s="4"/>
      <c r="F36" s="4"/>
      <c r="G36" s="194"/>
      <c r="H36" s="105"/>
      <c r="I36" s="105"/>
      <c r="J36" s="105"/>
    </row>
    <row r="37" spans="1:10" ht="15" customHeight="1">
      <c r="A37" s="193"/>
      <c r="B37" s="2"/>
      <c r="C37" s="3"/>
      <c r="D37" s="3"/>
      <c r="E37" s="4"/>
      <c r="F37" s="4"/>
      <c r="G37" s="194"/>
      <c r="H37" s="105"/>
      <c r="I37" s="105"/>
      <c r="J37" s="105"/>
    </row>
    <row r="38" spans="1:10" ht="15" customHeight="1">
      <c r="A38" s="193"/>
      <c r="B38" s="2"/>
      <c r="C38" s="3"/>
      <c r="D38" s="3"/>
      <c r="E38" s="4"/>
      <c r="F38" s="4"/>
      <c r="G38" s="194"/>
      <c r="H38" s="105"/>
      <c r="I38" s="105"/>
      <c r="J38" s="105"/>
    </row>
    <row r="39" spans="1:10" ht="15" customHeight="1">
      <c r="A39" s="193"/>
      <c r="B39" s="2"/>
      <c r="C39" s="3"/>
      <c r="D39" s="3"/>
      <c r="E39" s="4"/>
      <c r="F39" s="4"/>
      <c r="G39" s="194"/>
      <c r="H39" s="105"/>
      <c r="I39" s="105"/>
      <c r="J39" s="105"/>
    </row>
    <row r="40" spans="1:10" ht="15" customHeight="1">
      <c r="A40" s="1"/>
      <c r="B40" s="2"/>
      <c r="E40" s="4"/>
      <c r="F40" s="4"/>
      <c r="G40" s="134"/>
      <c r="H40" s="105"/>
      <c r="I40" s="105"/>
      <c r="J40" s="105"/>
    </row>
    <row r="41" spans="1:10" ht="17.25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>
      <c r="A42" s="115"/>
      <c r="B42" s="115" t="s">
        <v>1187</v>
      </c>
      <c r="C42" s="115"/>
      <c r="D42" s="105"/>
      <c r="E42" s="195" t="s">
        <v>1188</v>
      </c>
      <c r="F42" s="195"/>
      <c r="G42" s="195"/>
      <c r="H42" s="105"/>
      <c r="I42" s="105"/>
      <c r="J42" s="105"/>
    </row>
    <row r="43" spans="1:10" ht="15.75">
      <c r="A43" s="105"/>
      <c r="B43" s="118" t="s">
        <v>844</v>
      </c>
      <c r="C43" s="118"/>
      <c r="D43" s="118"/>
      <c r="E43" s="118" t="s">
        <v>845</v>
      </c>
      <c r="F43" s="118"/>
      <c r="G43" s="118"/>
      <c r="H43" s="118"/>
      <c r="I43" s="118"/>
      <c r="J43" s="118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20" t="s">
        <v>920</v>
      </c>
      <c r="E50" s="121"/>
      <c r="F50" s="121"/>
      <c r="G50" s="121"/>
      <c r="H50" s="121"/>
      <c r="I50" s="121"/>
      <c r="J50" s="121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>
      <c r="A52" s="1"/>
      <c r="B52" s="2"/>
      <c r="D52" s="40"/>
      <c r="E52" s="40"/>
      <c r="F52" s="40"/>
      <c r="G52" s="40"/>
      <c r="H52" s="40"/>
      <c r="I52" s="40"/>
      <c r="J52" s="40"/>
    </row>
    <row r="53" spans="1:10">
      <c r="A53" s="1"/>
      <c r="B53" s="2"/>
      <c r="E53" s="4"/>
      <c r="F53" s="4"/>
    </row>
    <row r="54" spans="1:10">
      <c r="A54" s="1"/>
      <c r="B54" s="2"/>
      <c r="D54" s="27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78" spans="4:4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C50F-9E96-4850-9838-5EFED592BA7E}">
  <sheetPr>
    <pageSetUpPr fitToPage="1"/>
  </sheetPr>
  <dimension ref="A11:J72"/>
  <sheetViews>
    <sheetView zoomScale="85" zoomScaleNormal="85" workbookViewId="0">
      <selection activeCell="G26" sqref="G26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1189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22843.200000000001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18.75" customHeight="1">
      <c r="A24" s="28">
        <v>44914</v>
      </c>
      <c r="B24" s="2">
        <v>2508</v>
      </c>
      <c r="C24" s="3" t="s">
        <v>1190</v>
      </c>
      <c r="D24" s="3" t="s">
        <v>1167</v>
      </c>
      <c r="E24" s="4"/>
      <c r="F24" s="4">
        <v>5000</v>
      </c>
      <c r="G24" s="180">
        <f>G21+E24-F24</f>
        <v>17843.2</v>
      </c>
      <c r="H24" s="105"/>
      <c r="I24" s="105"/>
      <c r="J24" s="105"/>
    </row>
    <row r="25" spans="1:10" ht="15" customHeight="1">
      <c r="A25" s="13">
        <v>44914</v>
      </c>
      <c r="B25" s="2">
        <v>2509</v>
      </c>
      <c r="C25" s="3" t="s">
        <v>1191</v>
      </c>
      <c r="D25" s="3" t="s">
        <v>1167</v>
      </c>
      <c r="E25" s="4"/>
      <c r="F25" s="4">
        <v>5000</v>
      </c>
      <c r="G25" s="181">
        <f>G24-F25</f>
        <v>12843.2</v>
      </c>
      <c r="H25" s="105"/>
      <c r="I25" s="105"/>
      <c r="J25" s="105"/>
    </row>
    <row r="26" spans="1:10" ht="15.75" customHeight="1">
      <c r="A26" s="13">
        <v>44925</v>
      </c>
      <c r="B26" s="2" t="s">
        <v>73</v>
      </c>
      <c r="C26" s="3" t="s">
        <v>146</v>
      </c>
      <c r="D26" s="3" t="s">
        <v>1192</v>
      </c>
      <c r="E26" s="4"/>
      <c r="F26" s="4">
        <v>3638.52</v>
      </c>
      <c r="G26" s="198">
        <f>G25-F26</f>
        <v>9204.68</v>
      </c>
      <c r="H26" s="105"/>
      <c r="I26" s="105"/>
      <c r="J26" s="105"/>
    </row>
    <row r="27" spans="1:10" ht="15" customHeight="1" thickBot="1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7.25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>
      <c r="A36" s="115"/>
      <c r="B36" s="115" t="s">
        <v>1187</v>
      </c>
      <c r="C36" s="115"/>
      <c r="D36" s="105"/>
      <c r="E36" s="195" t="s">
        <v>1188</v>
      </c>
      <c r="F36" s="195"/>
      <c r="G36" s="195"/>
      <c r="H36" s="105"/>
      <c r="I36" s="105"/>
      <c r="J36" s="105"/>
    </row>
    <row r="37" spans="1:10" ht="15.75">
      <c r="A37" s="105"/>
      <c r="B37" s="118" t="s">
        <v>844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9B9-FA3D-46DA-9359-A57C3C428CE8}">
  <sheetPr>
    <pageSetUpPr fitToPage="1"/>
  </sheetPr>
  <dimension ref="A11:J72"/>
  <sheetViews>
    <sheetView topLeftCell="A4" zoomScale="85" zoomScaleNormal="85" workbookViewId="0">
      <selection activeCell="K30" sqref="K30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1193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9204.68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17.25">
      <c r="A24" s="13">
        <v>44936</v>
      </c>
      <c r="B24" s="2" t="s">
        <v>679</v>
      </c>
      <c r="C24" s="3" t="s">
        <v>1194</v>
      </c>
      <c r="D24" s="3" t="s">
        <v>1195</v>
      </c>
      <c r="E24" s="4">
        <v>1740</v>
      </c>
      <c r="F24" s="4"/>
      <c r="G24" s="181">
        <f>G21+E24</f>
        <v>10944.68</v>
      </c>
      <c r="H24" s="105"/>
      <c r="I24" s="105"/>
      <c r="J24" s="105"/>
    </row>
    <row r="25" spans="1:10" ht="15" customHeight="1">
      <c r="A25" s="13">
        <v>44939</v>
      </c>
      <c r="B25" s="2" t="s">
        <v>73</v>
      </c>
      <c r="C25" s="3" t="s">
        <v>146</v>
      </c>
      <c r="D25" s="3" t="s">
        <v>1196</v>
      </c>
      <c r="E25" s="4"/>
      <c r="F25" s="4">
        <v>3408.01</v>
      </c>
      <c r="G25" s="181">
        <f>G24-F25</f>
        <v>7536.67</v>
      </c>
      <c r="H25" s="105"/>
      <c r="I25" s="105"/>
      <c r="J25" s="105"/>
    </row>
    <row r="26" spans="1:10" ht="15.75" customHeight="1" thickBot="1">
      <c r="A26" s="13">
        <v>44957</v>
      </c>
      <c r="B26" s="2" t="s">
        <v>73</v>
      </c>
      <c r="C26" s="3" t="s">
        <v>146</v>
      </c>
      <c r="D26" s="3" t="s">
        <v>1197</v>
      </c>
      <c r="E26" s="4"/>
      <c r="F26" s="4">
        <v>332.5</v>
      </c>
      <c r="G26" s="183">
        <f>G25-F26</f>
        <v>7204.17</v>
      </c>
      <c r="H26" s="105"/>
      <c r="I26" s="105"/>
      <c r="J26" s="105"/>
    </row>
    <row r="27" spans="1:10" ht="15" customHeight="1" thickTop="1" thickBot="1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7.25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>
      <c r="A36" s="115"/>
      <c r="B36" s="115" t="s">
        <v>1187</v>
      </c>
      <c r="C36" s="115"/>
      <c r="D36" s="105"/>
      <c r="E36" s="195" t="s">
        <v>1188</v>
      </c>
      <c r="F36" s="195"/>
      <c r="G36" s="195"/>
      <c r="H36" s="105"/>
      <c r="I36" s="105"/>
      <c r="J36" s="105"/>
    </row>
    <row r="37" spans="1:10" ht="15.75">
      <c r="A37" s="105"/>
      <c r="B37" s="118" t="s">
        <v>844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0766-2CC5-4387-83A4-178F4448ECE1}">
  <sheetPr>
    <pageSetUpPr fitToPage="1"/>
  </sheetPr>
  <dimension ref="A11:J72"/>
  <sheetViews>
    <sheetView topLeftCell="A10" zoomScale="85" zoomScaleNormal="85" workbookViewId="0">
      <selection activeCell="D31" sqref="D31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1198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7204.17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 customHeight="1">
      <c r="A24" s="13">
        <v>44978</v>
      </c>
      <c r="B24" s="2" t="s">
        <v>679</v>
      </c>
      <c r="C24" s="3" t="s">
        <v>661</v>
      </c>
      <c r="D24" s="3" t="s">
        <v>697</v>
      </c>
      <c r="E24" s="4">
        <v>280000</v>
      </c>
      <c r="F24" s="4"/>
      <c r="G24" s="181">
        <f>G21+E24-F24</f>
        <v>287204.17</v>
      </c>
      <c r="H24" s="105"/>
      <c r="I24" s="105"/>
      <c r="J24" s="105"/>
    </row>
    <row r="25" spans="1:10" ht="18.75" customHeight="1">
      <c r="A25" s="13">
        <v>44978</v>
      </c>
      <c r="B25" s="2">
        <v>2510</v>
      </c>
      <c r="C25" s="3" t="s">
        <v>8</v>
      </c>
      <c r="D25" s="3" t="s">
        <v>685</v>
      </c>
      <c r="E25" s="4"/>
      <c r="F25" s="4">
        <v>47515.62</v>
      </c>
      <c r="G25" s="181">
        <f>G24-F25</f>
        <v>239688.55</v>
      </c>
      <c r="H25" s="105"/>
      <c r="I25" s="105"/>
      <c r="J25" s="105"/>
    </row>
    <row r="26" spans="1:10" ht="21.75" customHeight="1">
      <c r="A26" s="13">
        <v>44978</v>
      </c>
      <c r="B26" s="2">
        <v>2511</v>
      </c>
      <c r="C26" s="3" t="s">
        <v>10</v>
      </c>
      <c r="D26" s="3" t="s">
        <v>1045</v>
      </c>
      <c r="E26" s="4"/>
      <c r="F26" s="4">
        <v>10771.14</v>
      </c>
      <c r="G26" s="181">
        <f t="shared" ref="G26:G27" si="0">G25-F26</f>
        <v>228917.40999999997</v>
      </c>
      <c r="H26" s="105"/>
      <c r="I26" s="105"/>
      <c r="J26" s="105"/>
    </row>
    <row r="27" spans="1:10" ht="23.25" customHeight="1" thickBot="1">
      <c r="A27" s="29">
        <v>44985</v>
      </c>
      <c r="B27" s="30" t="s">
        <v>73</v>
      </c>
      <c r="C27" s="32" t="s">
        <v>146</v>
      </c>
      <c r="D27" s="32" t="s">
        <v>1199</v>
      </c>
      <c r="E27" s="10"/>
      <c r="F27" s="10">
        <v>262.43</v>
      </c>
      <c r="G27" s="199">
        <f t="shared" si="0"/>
        <v>228654.97999999998</v>
      </c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7.25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>
      <c r="A36" s="115"/>
      <c r="B36" s="115" t="s">
        <v>1187</v>
      </c>
      <c r="C36" s="115"/>
      <c r="D36" s="105"/>
      <c r="E36" s="195" t="s">
        <v>1188</v>
      </c>
      <c r="F36" s="195"/>
      <c r="G36" s="195"/>
      <c r="H36" s="105"/>
      <c r="I36" s="105"/>
      <c r="J36" s="105"/>
    </row>
    <row r="37" spans="1:10" ht="15.75">
      <c r="A37" s="105"/>
      <c r="B37" s="118" t="s">
        <v>844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50"/>
  <sheetViews>
    <sheetView topLeftCell="A13" workbookViewId="0">
      <selection activeCell="H27" sqref="H27"/>
    </sheetView>
  </sheetViews>
  <sheetFormatPr defaultColWidth="11.42578125" defaultRowHeight="1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148</v>
      </c>
      <c r="B5" s="222"/>
      <c r="C5" s="222"/>
      <c r="D5" s="222"/>
      <c r="E5" s="222"/>
      <c r="F5" s="222"/>
    </row>
    <row r="7" spans="1:7" ht="15.75" thickBot="1"/>
    <row r="8" spans="1:7" ht="16.5" thickBot="1">
      <c r="A8" s="18" t="s">
        <v>3</v>
      </c>
      <c r="B8" s="19" t="s">
        <v>4</v>
      </c>
      <c r="C8" s="20" t="s">
        <v>5</v>
      </c>
      <c r="D8" s="223" t="s">
        <v>6</v>
      </c>
      <c r="E8" s="223"/>
      <c r="F8" s="21" t="s">
        <v>7</v>
      </c>
    </row>
    <row r="9" spans="1:7">
      <c r="A9" s="13">
        <v>43040</v>
      </c>
      <c r="B9" s="2">
        <v>1686</v>
      </c>
      <c r="C9" s="3" t="s">
        <v>50</v>
      </c>
      <c r="D9" s="3" t="s">
        <v>51</v>
      </c>
      <c r="E9" s="4"/>
      <c r="F9" s="14">
        <v>46807.43</v>
      </c>
      <c r="G9" s="5"/>
    </row>
    <row r="10" spans="1:7">
      <c r="A10" s="13">
        <v>43040</v>
      </c>
      <c r="B10" s="2">
        <v>1687</v>
      </c>
      <c r="C10" s="3" t="s">
        <v>15</v>
      </c>
      <c r="D10" s="3" t="s">
        <v>149</v>
      </c>
      <c r="E10" s="4"/>
      <c r="F10" s="14">
        <v>8000</v>
      </c>
      <c r="G10" s="5"/>
    </row>
    <row r="11" spans="1:7">
      <c r="A11" s="13">
        <v>43040</v>
      </c>
      <c r="B11" s="2">
        <v>1688</v>
      </c>
      <c r="C11" s="3" t="s">
        <v>150</v>
      </c>
      <c r="D11" s="3" t="s">
        <v>151</v>
      </c>
      <c r="E11" s="4"/>
      <c r="F11" s="14">
        <v>6950</v>
      </c>
      <c r="G11" s="5"/>
    </row>
    <row r="12" spans="1:7">
      <c r="A12" s="13" t="s">
        <v>152</v>
      </c>
      <c r="B12" s="2">
        <v>1689</v>
      </c>
      <c r="C12" s="3" t="s">
        <v>8</v>
      </c>
      <c r="D12" s="3" t="s">
        <v>40</v>
      </c>
      <c r="E12" s="4"/>
      <c r="F12" s="14">
        <v>38990</v>
      </c>
      <c r="G12" s="5"/>
    </row>
    <row r="13" spans="1:7" ht="14.25" customHeight="1">
      <c r="A13" s="13" t="s">
        <v>153</v>
      </c>
      <c r="B13" s="2">
        <v>1690</v>
      </c>
      <c r="C13" s="3" t="s">
        <v>154</v>
      </c>
      <c r="D13" s="3" t="s">
        <v>155</v>
      </c>
      <c r="E13" s="4"/>
      <c r="F13" s="14">
        <v>9000</v>
      </c>
      <c r="G13" s="5"/>
    </row>
    <row r="14" spans="1:7">
      <c r="A14" s="13" t="s">
        <v>156</v>
      </c>
      <c r="B14" s="2">
        <v>1691</v>
      </c>
      <c r="C14" s="3" t="s">
        <v>8</v>
      </c>
      <c r="D14" s="3" t="s">
        <v>40</v>
      </c>
      <c r="E14" s="4"/>
      <c r="F14" s="14">
        <v>39725</v>
      </c>
      <c r="G14" s="5"/>
    </row>
    <row r="15" spans="1:7">
      <c r="A15" s="13" t="s">
        <v>157</v>
      </c>
      <c r="B15" s="2">
        <v>1692</v>
      </c>
      <c r="C15" s="3" t="s">
        <v>15</v>
      </c>
      <c r="D15" s="3" t="s">
        <v>158</v>
      </c>
      <c r="E15" s="4"/>
      <c r="F15" s="14">
        <v>31500</v>
      </c>
      <c r="G15" s="5"/>
    </row>
    <row r="16" spans="1:7">
      <c r="A16" s="13" t="s">
        <v>157</v>
      </c>
      <c r="B16" s="2">
        <v>1693</v>
      </c>
      <c r="C16" s="3" t="s">
        <v>15</v>
      </c>
      <c r="D16" s="3" t="s">
        <v>159</v>
      </c>
      <c r="E16" s="4"/>
      <c r="F16" s="14">
        <v>25800</v>
      </c>
      <c r="G16" s="5"/>
    </row>
    <row r="17" spans="1:7">
      <c r="A17" s="13" t="s">
        <v>160</v>
      </c>
      <c r="B17" s="2">
        <v>1694</v>
      </c>
      <c r="C17" t="s">
        <v>161</v>
      </c>
      <c r="D17" t="s">
        <v>162</v>
      </c>
      <c r="E17" s="4"/>
      <c r="F17" s="14">
        <v>53665.57</v>
      </c>
      <c r="G17" s="5"/>
    </row>
    <row r="18" spans="1:7">
      <c r="A18" s="13">
        <v>43059</v>
      </c>
      <c r="B18" s="2">
        <v>1695</v>
      </c>
      <c r="C18" t="s">
        <v>8</v>
      </c>
      <c r="D18" t="s">
        <v>40</v>
      </c>
      <c r="E18" s="4"/>
      <c r="F18" s="14">
        <v>39995</v>
      </c>
      <c r="G18" s="5"/>
    </row>
    <row r="19" spans="1:7">
      <c r="A19" s="13">
        <v>43059</v>
      </c>
      <c r="B19" s="2">
        <v>1696</v>
      </c>
      <c r="C19" t="s">
        <v>163</v>
      </c>
      <c r="D19" t="s">
        <v>164</v>
      </c>
      <c r="E19" s="4"/>
      <c r="F19" s="14">
        <v>5458.47</v>
      </c>
      <c r="G19" s="5"/>
    </row>
    <row r="20" spans="1:7">
      <c r="A20" s="13">
        <v>43059</v>
      </c>
      <c r="B20" s="2">
        <v>1697</v>
      </c>
      <c r="C20" t="s">
        <v>165</v>
      </c>
      <c r="D20" t="s">
        <v>166</v>
      </c>
      <c r="E20" s="4"/>
      <c r="F20" s="14">
        <v>7373.73</v>
      </c>
      <c r="G20" s="5"/>
    </row>
    <row r="21" spans="1:7">
      <c r="A21" s="13">
        <v>43059</v>
      </c>
      <c r="B21" s="2">
        <v>1698</v>
      </c>
      <c r="C21" t="s">
        <v>167</v>
      </c>
      <c r="D21" t="s">
        <v>168</v>
      </c>
      <c r="E21" s="4"/>
      <c r="F21" s="14">
        <v>7900.42</v>
      </c>
      <c r="G21" s="5"/>
    </row>
    <row r="22" spans="1:7">
      <c r="A22" s="13">
        <v>43059</v>
      </c>
      <c r="B22" s="2">
        <v>1699</v>
      </c>
      <c r="C22" t="s">
        <v>169</v>
      </c>
      <c r="D22" t="s">
        <v>170</v>
      </c>
      <c r="E22" s="4"/>
      <c r="F22" s="14">
        <v>15841.25</v>
      </c>
      <c r="G22" s="5"/>
    </row>
    <row r="23" spans="1:7">
      <c r="A23" s="13">
        <v>43059</v>
      </c>
      <c r="B23" s="2">
        <v>1700</v>
      </c>
      <c r="C23" t="s">
        <v>171</v>
      </c>
      <c r="D23" t="s">
        <v>172</v>
      </c>
      <c r="E23" s="4"/>
      <c r="F23" s="14">
        <v>18406.25</v>
      </c>
      <c r="G23" s="5"/>
    </row>
    <row r="24" spans="1:7">
      <c r="A24" s="13">
        <v>43060</v>
      </c>
      <c r="B24" s="2">
        <v>1701</v>
      </c>
      <c r="C24" t="s">
        <v>88</v>
      </c>
      <c r="D24" t="s">
        <v>173</v>
      </c>
      <c r="E24" s="4"/>
      <c r="F24" s="14">
        <v>129159</v>
      </c>
      <c r="G24" s="5"/>
    </row>
    <row r="25" spans="1:7">
      <c r="A25" s="13">
        <v>43060</v>
      </c>
      <c r="B25" s="2">
        <v>1702</v>
      </c>
      <c r="C25" t="s">
        <v>174</v>
      </c>
      <c r="D25" t="s">
        <v>175</v>
      </c>
      <c r="E25" s="4"/>
      <c r="F25" s="14">
        <v>38167</v>
      </c>
    </row>
    <row r="26" spans="1:7" ht="18" customHeight="1">
      <c r="A26" s="13">
        <v>43060</v>
      </c>
      <c r="B26" s="2">
        <v>1703</v>
      </c>
      <c r="C26" t="s">
        <v>176</v>
      </c>
      <c r="D26" t="s">
        <v>177</v>
      </c>
      <c r="E26" s="4"/>
      <c r="F26" s="14">
        <v>81925</v>
      </c>
    </row>
    <row r="27" spans="1:7" ht="17.25" customHeight="1">
      <c r="A27" s="13">
        <v>43060</v>
      </c>
      <c r="B27" s="2">
        <v>1704</v>
      </c>
      <c r="C27" t="s">
        <v>133</v>
      </c>
      <c r="D27" t="s">
        <v>178</v>
      </c>
      <c r="E27" s="4"/>
      <c r="F27" s="14">
        <v>149281.71</v>
      </c>
    </row>
    <row r="28" spans="1:7">
      <c r="A28" s="13">
        <v>43060</v>
      </c>
      <c r="B28" s="2">
        <v>1705</v>
      </c>
      <c r="C28" t="s">
        <v>113</v>
      </c>
      <c r="D28" t="s">
        <v>179</v>
      </c>
      <c r="E28" s="4"/>
      <c r="F28" s="14">
        <v>16667.5</v>
      </c>
    </row>
    <row r="29" spans="1:7">
      <c r="A29" s="13">
        <v>43060</v>
      </c>
      <c r="B29" s="2">
        <v>1706</v>
      </c>
      <c r="C29" t="s">
        <v>180</v>
      </c>
      <c r="D29" t="s">
        <v>181</v>
      </c>
      <c r="E29" s="4"/>
      <c r="F29" s="14">
        <v>26223.200000000001</v>
      </c>
    </row>
    <row r="30" spans="1:7">
      <c r="A30" s="13">
        <v>43060</v>
      </c>
      <c r="B30" s="2">
        <v>1707</v>
      </c>
      <c r="C30" t="s">
        <v>182</v>
      </c>
      <c r="D30" t="s">
        <v>183</v>
      </c>
      <c r="E30" s="4"/>
      <c r="F30" s="14">
        <v>22826</v>
      </c>
    </row>
    <row r="31" spans="1:7">
      <c r="A31" s="13">
        <v>43060</v>
      </c>
      <c r="B31" s="2">
        <v>1708</v>
      </c>
      <c r="C31" t="s">
        <v>184</v>
      </c>
      <c r="D31" t="s">
        <v>185</v>
      </c>
      <c r="E31" s="4"/>
      <c r="F31" s="14">
        <v>96615</v>
      </c>
    </row>
    <row r="32" spans="1:7">
      <c r="A32" s="13">
        <v>43060</v>
      </c>
      <c r="B32" s="2">
        <v>1709</v>
      </c>
      <c r="C32" t="s">
        <v>186</v>
      </c>
      <c r="D32" t="s">
        <v>187</v>
      </c>
      <c r="E32" s="4"/>
      <c r="F32" s="14">
        <v>8475</v>
      </c>
    </row>
    <row r="33" spans="1:6">
      <c r="A33" s="13">
        <v>43060</v>
      </c>
      <c r="B33" s="2">
        <v>1710</v>
      </c>
      <c r="C33" t="s">
        <v>32</v>
      </c>
      <c r="D33" t="s">
        <v>188</v>
      </c>
      <c r="E33" s="4"/>
      <c r="F33" s="14">
        <v>64101.65</v>
      </c>
    </row>
    <row r="34" spans="1:6">
      <c r="A34" s="13">
        <v>43060</v>
      </c>
      <c r="B34" s="2">
        <v>1711</v>
      </c>
      <c r="C34" t="s">
        <v>104</v>
      </c>
      <c r="D34" t="s">
        <v>189</v>
      </c>
      <c r="E34" s="4"/>
      <c r="F34" s="14">
        <v>166354.5</v>
      </c>
    </row>
    <row r="35" spans="1:6">
      <c r="A35" s="13">
        <v>43060</v>
      </c>
      <c r="B35" s="2">
        <v>1712</v>
      </c>
      <c r="C35" t="s">
        <v>190</v>
      </c>
      <c r="D35" t="s">
        <v>191</v>
      </c>
      <c r="E35" s="4"/>
      <c r="F35" s="14">
        <v>46550</v>
      </c>
    </row>
    <row r="36" spans="1:6">
      <c r="A36" s="13">
        <v>43060</v>
      </c>
      <c r="B36" s="2">
        <v>1713</v>
      </c>
      <c r="C36" t="s">
        <v>192</v>
      </c>
      <c r="D36" t="s">
        <v>193</v>
      </c>
      <c r="E36" s="4"/>
      <c r="F36" s="14">
        <v>7600</v>
      </c>
    </row>
    <row r="37" spans="1:6">
      <c r="A37" s="13">
        <v>43062</v>
      </c>
      <c r="B37" s="2">
        <v>1714</v>
      </c>
      <c r="C37" t="s">
        <v>50</v>
      </c>
      <c r="D37" t="s">
        <v>51</v>
      </c>
      <c r="E37" s="4"/>
      <c r="F37" s="14">
        <v>40249</v>
      </c>
    </row>
    <row r="38" spans="1:6">
      <c r="A38" s="13">
        <v>43063</v>
      </c>
      <c r="B38" s="2">
        <v>1715</v>
      </c>
      <c r="C38" t="s">
        <v>8</v>
      </c>
      <c r="D38" t="s">
        <v>40</v>
      </c>
      <c r="E38" s="4"/>
      <c r="F38" s="14">
        <v>38985</v>
      </c>
    </row>
    <row r="39" spans="1:6">
      <c r="A39" s="13">
        <v>43063</v>
      </c>
      <c r="B39" s="2">
        <v>1716</v>
      </c>
      <c r="C39" t="s">
        <v>194</v>
      </c>
      <c r="D39" t="s">
        <v>195</v>
      </c>
      <c r="E39" s="4"/>
      <c r="F39" s="14">
        <v>12237.29</v>
      </c>
    </row>
    <row r="40" spans="1:6">
      <c r="A40" s="13">
        <v>43066</v>
      </c>
      <c r="B40" s="2">
        <v>1717</v>
      </c>
      <c r="C40" t="s">
        <v>141</v>
      </c>
      <c r="D40" t="s">
        <v>142</v>
      </c>
      <c r="E40" s="4"/>
      <c r="F40" s="14">
        <v>15000</v>
      </c>
    </row>
    <row r="41" spans="1:6">
      <c r="A41" s="13" t="s">
        <v>196</v>
      </c>
      <c r="B41" s="2">
        <v>1718</v>
      </c>
      <c r="C41" t="s">
        <v>197</v>
      </c>
      <c r="D41" t="s">
        <v>198</v>
      </c>
      <c r="E41" s="4"/>
      <c r="F41" s="14">
        <v>18500</v>
      </c>
    </row>
    <row r="42" spans="1:6">
      <c r="A42" s="13" t="s">
        <v>199</v>
      </c>
      <c r="B42" s="2">
        <v>1719</v>
      </c>
      <c r="C42" t="s">
        <v>200</v>
      </c>
      <c r="D42" t="s">
        <v>201</v>
      </c>
      <c r="E42" s="4"/>
      <c r="F42" s="14">
        <v>8000.85</v>
      </c>
    </row>
    <row r="43" spans="1:6">
      <c r="A43" s="13" t="s">
        <v>199</v>
      </c>
      <c r="B43" s="2">
        <v>1720</v>
      </c>
      <c r="C43" t="s">
        <v>202</v>
      </c>
      <c r="D43" t="s">
        <v>203</v>
      </c>
      <c r="E43" s="4"/>
      <c r="F43" s="14">
        <v>114000</v>
      </c>
    </row>
    <row r="44" spans="1:6">
      <c r="A44" s="13">
        <v>43069</v>
      </c>
      <c r="B44" s="2">
        <v>1721</v>
      </c>
      <c r="C44" t="s">
        <v>8</v>
      </c>
      <c r="D44" t="s">
        <v>40</v>
      </c>
      <c r="E44" s="4"/>
      <c r="F44" s="14">
        <v>40000</v>
      </c>
    </row>
    <row r="45" spans="1:6">
      <c r="A45" s="13">
        <v>43069</v>
      </c>
      <c r="B45" s="2">
        <v>1722</v>
      </c>
      <c r="C45" t="s">
        <v>204</v>
      </c>
      <c r="D45" t="s">
        <v>205</v>
      </c>
      <c r="E45" s="4"/>
      <c r="F45" s="14">
        <v>6780</v>
      </c>
    </row>
    <row r="46" spans="1:6">
      <c r="A46" s="13">
        <v>43069</v>
      </c>
      <c r="B46" s="2">
        <v>1723</v>
      </c>
      <c r="C46" t="s">
        <v>69</v>
      </c>
      <c r="D46" t="s">
        <v>206</v>
      </c>
      <c r="E46" s="4"/>
      <c r="F46" s="14">
        <v>23655</v>
      </c>
    </row>
    <row r="47" spans="1:6">
      <c r="A47" s="13">
        <v>43069</v>
      </c>
      <c r="B47" s="2">
        <v>1724</v>
      </c>
      <c r="C47" t="s">
        <v>207</v>
      </c>
      <c r="D47" t="s">
        <v>208</v>
      </c>
      <c r="E47" s="4"/>
      <c r="F47" s="14">
        <v>15002.54</v>
      </c>
    </row>
    <row r="48" spans="1:6">
      <c r="A48" s="13">
        <v>43069</v>
      </c>
      <c r="B48" s="2" t="s">
        <v>73</v>
      </c>
      <c r="C48" t="s">
        <v>146</v>
      </c>
      <c r="D48" t="s">
        <v>209</v>
      </c>
      <c r="E48" s="4"/>
      <c r="F48" s="14">
        <v>96553.76</v>
      </c>
    </row>
    <row r="49" spans="1:6">
      <c r="A49" s="13">
        <v>43069</v>
      </c>
      <c r="B49" s="2" t="s">
        <v>73</v>
      </c>
      <c r="C49" t="s">
        <v>146</v>
      </c>
      <c r="D49" t="s">
        <v>210</v>
      </c>
      <c r="E49" s="4"/>
      <c r="F49" s="15">
        <v>2024.32</v>
      </c>
    </row>
    <row r="50" spans="1:6" ht="15.75" thickBot="1">
      <c r="A50" s="16"/>
      <c r="B50" s="17"/>
      <c r="C50" s="17"/>
      <c r="D50" s="17"/>
      <c r="E50" s="17" t="s">
        <v>211</v>
      </c>
      <c r="F50" s="23">
        <f>SUM(F9:F49)</f>
        <v>1640346.44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211E-DC0B-4CFD-83AC-D0667E819D57}">
  <sheetPr>
    <pageSetUpPr fitToPage="1"/>
  </sheetPr>
  <dimension ref="A11:J72"/>
  <sheetViews>
    <sheetView topLeftCell="A10" zoomScale="85" zoomScaleNormal="85" workbookViewId="0">
      <selection activeCell="G32" sqref="G32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1200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228654.98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 customHeight="1">
      <c r="A24" s="13">
        <v>44987</v>
      </c>
      <c r="B24" s="2" t="s">
        <v>73</v>
      </c>
      <c r="C24" s="3" t="s">
        <v>146</v>
      </c>
      <c r="D24" s="3" t="s">
        <v>1146</v>
      </c>
      <c r="E24" s="4"/>
      <c r="F24" s="4">
        <v>222400</v>
      </c>
      <c r="G24" s="181">
        <f>G21+E24-F24</f>
        <v>6254.9800000000105</v>
      </c>
      <c r="H24" s="105"/>
      <c r="I24" s="105"/>
      <c r="J24" s="105"/>
    </row>
    <row r="25" spans="1:10" ht="18.75" customHeight="1" thickBot="1">
      <c r="A25" s="29">
        <v>45016</v>
      </c>
      <c r="B25" s="30" t="s">
        <v>73</v>
      </c>
      <c r="C25" s="32" t="s">
        <v>146</v>
      </c>
      <c r="D25" s="32" t="s">
        <v>1201</v>
      </c>
      <c r="E25" s="10"/>
      <c r="F25" s="10">
        <v>325</v>
      </c>
      <c r="G25" s="184">
        <f>G24-F25</f>
        <v>5929.9800000000105</v>
      </c>
      <c r="H25" s="105"/>
      <c r="I25" s="105"/>
      <c r="J25" s="105"/>
    </row>
    <row r="26" spans="1:10" ht="21.75" customHeight="1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23.25" customHeight="1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>
      <c r="A34" s="1"/>
      <c r="B34" s="2"/>
      <c r="E34" s="4"/>
      <c r="F34" s="4"/>
      <c r="G34" s="134"/>
      <c r="H34" s="105"/>
      <c r="I34" s="105"/>
      <c r="J34" s="105"/>
    </row>
    <row r="35" spans="1:10" ht="17.25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>
      <c r="A36" s="115"/>
      <c r="B36" s="115" t="s">
        <v>1187</v>
      </c>
      <c r="C36" s="115"/>
      <c r="D36" s="105"/>
      <c r="E36" s="195" t="s">
        <v>1188</v>
      </c>
      <c r="F36" s="195"/>
      <c r="G36" s="195"/>
      <c r="H36" s="105"/>
      <c r="I36" s="105"/>
      <c r="J36" s="105"/>
    </row>
    <row r="37" spans="1:10" ht="15.75">
      <c r="A37" s="105"/>
      <c r="B37" s="118" t="s">
        <v>844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D56-3E4D-4D53-9BE0-44025AB7479D}">
  <sheetPr>
    <pageSetUpPr fitToPage="1"/>
  </sheetPr>
  <dimension ref="A11:J67"/>
  <sheetViews>
    <sheetView topLeftCell="A7" zoomScale="85" zoomScaleNormal="85" workbookViewId="0">
      <selection activeCell="G26" sqref="G26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1202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5929.98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 customHeight="1" thickBot="1">
      <c r="A24" s="29">
        <v>45046</v>
      </c>
      <c r="B24" s="30" t="s">
        <v>73</v>
      </c>
      <c r="C24" s="32" t="s">
        <v>146</v>
      </c>
      <c r="D24" s="32" t="s">
        <v>1203</v>
      </c>
      <c r="E24" s="10"/>
      <c r="F24" s="10">
        <v>325</v>
      </c>
      <c r="G24" s="200">
        <f>G21+E24-F24</f>
        <v>5604.98</v>
      </c>
      <c r="H24" s="105"/>
      <c r="I24" s="105"/>
      <c r="J24" s="105"/>
    </row>
    <row r="25" spans="1:10" ht="21.75" customHeight="1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"/>
      <c r="B29" s="2"/>
      <c r="E29" s="4"/>
      <c r="F29" s="4"/>
      <c r="G29" s="134"/>
      <c r="H29" s="105"/>
      <c r="I29" s="105"/>
      <c r="J29" s="105"/>
    </row>
    <row r="30" spans="1:10" ht="17.25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>
      <c r="A31" s="115"/>
      <c r="B31" s="115" t="s">
        <v>1187</v>
      </c>
      <c r="C31" s="115"/>
      <c r="D31" s="105"/>
      <c r="E31" s="195" t="s">
        <v>1188</v>
      </c>
      <c r="F31" s="195"/>
      <c r="G31" s="195"/>
      <c r="H31" s="105"/>
      <c r="I31" s="105"/>
      <c r="J31" s="105"/>
    </row>
    <row r="32" spans="1:10" ht="15.75">
      <c r="A32" s="105"/>
      <c r="B32" s="118" t="s">
        <v>844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20" t="s">
        <v>920</v>
      </c>
      <c r="E39" s="121"/>
      <c r="F39" s="121"/>
      <c r="G39" s="121"/>
      <c r="H39" s="121"/>
      <c r="I39" s="121"/>
      <c r="J39" s="121"/>
    </row>
    <row r="40" spans="1:10" ht="16.5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>
      <c r="A41" s="1"/>
      <c r="B41" s="2"/>
      <c r="D41" s="40"/>
      <c r="E41" s="40"/>
      <c r="F41" s="40"/>
      <c r="G41" s="40"/>
      <c r="H41" s="40"/>
      <c r="I41" s="40"/>
      <c r="J41" s="40"/>
    </row>
    <row r="42" spans="1:10">
      <c r="A42" s="1"/>
      <c r="B42" s="2"/>
      <c r="E42" s="4"/>
      <c r="F42" s="4"/>
    </row>
    <row r="43" spans="1:10">
      <c r="A43" s="1"/>
      <c r="B43" s="2"/>
      <c r="D43" s="27"/>
      <c r="E43" s="4"/>
      <c r="F43" s="4"/>
    </row>
    <row r="44" spans="1:10">
      <c r="A44" s="1"/>
      <c r="B44" s="2"/>
      <c r="E44" s="4"/>
      <c r="F44" s="4"/>
    </row>
    <row r="45" spans="1:10">
      <c r="A45" s="1"/>
      <c r="B45" s="2"/>
      <c r="E45" s="4"/>
      <c r="F45" s="4"/>
    </row>
    <row r="46" spans="1:10">
      <c r="A46" s="1"/>
      <c r="B46" s="2"/>
      <c r="E46" s="4"/>
      <c r="F46" s="4"/>
    </row>
    <row r="47" spans="1:10">
      <c r="A47" s="1"/>
      <c r="B47" s="2"/>
      <c r="E47" s="4"/>
      <c r="F47" s="4"/>
    </row>
    <row r="67" spans="4:4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BCC4-896D-411F-A49C-491ECAD14E4C}">
  <sheetPr>
    <pageSetUpPr fitToPage="1"/>
  </sheetPr>
  <dimension ref="A11:J67"/>
  <sheetViews>
    <sheetView topLeftCell="A4" zoomScale="85" zoomScaleNormal="85" workbookViewId="0">
      <selection activeCell="G21" sqref="G21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1204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5604.98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 customHeight="1" thickBot="1">
      <c r="A24" s="1">
        <v>45077</v>
      </c>
      <c r="B24" s="2" t="s">
        <v>73</v>
      </c>
      <c r="C24" s="3" t="s">
        <v>146</v>
      </c>
      <c r="D24" s="3" t="s">
        <v>1205</v>
      </c>
      <c r="E24" s="4"/>
      <c r="F24" s="4">
        <v>325</v>
      </c>
      <c r="G24" s="201">
        <f>G21+E24-F24</f>
        <v>5279.98</v>
      </c>
      <c r="H24" s="105"/>
      <c r="I24" s="105"/>
      <c r="J24" s="105"/>
    </row>
    <row r="25" spans="1:10" ht="21.75" customHeight="1" thickTop="1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"/>
      <c r="B29" s="2"/>
      <c r="E29" s="4"/>
      <c r="F29" s="4"/>
      <c r="G29" s="134"/>
      <c r="H29" s="105"/>
      <c r="I29" s="105"/>
      <c r="J29" s="105"/>
    </row>
    <row r="30" spans="1:10" ht="17.25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>
      <c r="A31" s="115"/>
      <c r="B31" s="115" t="s">
        <v>1187</v>
      </c>
      <c r="C31" s="115"/>
      <c r="D31" s="105"/>
      <c r="E31" s="195" t="s">
        <v>1188</v>
      </c>
      <c r="F31" s="195"/>
      <c r="G31" s="195"/>
      <c r="H31" s="105"/>
      <c r="I31" s="105"/>
      <c r="J31" s="105"/>
    </row>
    <row r="32" spans="1:10" ht="15.75">
      <c r="A32" s="105"/>
      <c r="B32" s="118" t="s">
        <v>844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20" t="s">
        <v>920</v>
      </c>
      <c r="E39" s="121"/>
      <c r="F39" s="121"/>
      <c r="G39" s="121"/>
      <c r="H39" s="121"/>
      <c r="I39" s="121"/>
      <c r="J39" s="121"/>
    </row>
    <row r="40" spans="1:10" ht="16.5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>
      <c r="A41" s="1"/>
      <c r="B41" s="2"/>
      <c r="D41" s="40"/>
      <c r="E41" s="40"/>
      <c r="F41" s="40"/>
      <c r="G41" s="40"/>
      <c r="H41" s="40"/>
      <c r="I41" s="40"/>
      <c r="J41" s="40"/>
    </row>
    <row r="42" spans="1:10">
      <c r="A42" s="1"/>
      <c r="B42" s="2"/>
      <c r="E42" s="4"/>
      <c r="F42" s="4"/>
    </row>
    <row r="43" spans="1:10">
      <c r="A43" s="1"/>
      <c r="B43" s="2"/>
      <c r="D43" s="27"/>
      <c r="E43" s="4"/>
      <c r="F43" s="4"/>
    </row>
    <row r="44" spans="1:10">
      <c r="A44" s="1"/>
      <c r="B44" s="2"/>
      <c r="E44" s="4"/>
      <c r="F44" s="4"/>
    </row>
    <row r="45" spans="1:10">
      <c r="A45" s="1"/>
      <c r="B45" s="2"/>
      <c r="E45" s="4"/>
      <c r="F45" s="4"/>
    </row>
    <row r="46" spans="1:10">
      <c r="A46" s="1"/>
      <c r="B46" s="2"/>
      <c r="E46" s="4"/>
      <c r="F46" s="4"/>
    </row>
    <row r="47" spans="1:10">
      <c r="A47" s="1"/>
      <c r="B47" s="2"/>
      <c r="E47" s="4"/>
      <c r="F47" s="4"/>
    </row>
    <row r="67" spans="4:4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866D-5905-4151-802B-F9D9ACE640BE}">
  <sheetPr>
    <pageSetUpPr fitToPage="1"/>
  </sheetPr>
  <dimension ref="A11:J67"/>
  <sheetViews>
    <sheetView topLeftCell="A4" zoomScale="85" zoomScaleNormal="85" workbookViewId="0">
      <selection activeCell="E31" sqref="E31:F31"/>
    </sheetView>
  </sheetViews>
  <sheetFormatPr defaultColWidth="11.42578125" defaultRowHeight="1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1206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5279.98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0.25" customHeight="1" thickBot="1">
      <c r="A24" s="1">
        <v>45107</v>
      </c>
      <c r="B24" s="2" t="s">
        <v>73</v>
      </c>
      <c r="C24" s="3" t="s">
        <v>146</v>
      </c>
      <c r="D24" s="3" t="s">
        <v>1207</v>
      </c>
      <c r="E24" s="4"/>
      <c r="F24" s="4">
        <v>325</v>
      </c>
      <c r="G24" s="201">
        <f>G21+E24-F24</f>
        <v>4954.9799999999996</v>
      </c>
      <c r="H24" s="105"/>
      <c r="I24" s="105"/>
      <c r="J24" s="105"/>
    </row>
    <row r="25" spans="1:10" ht="21.75" customHeight="1" thickTop="1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>
      <c r="A29" s="1"/>
      <c r="B29" s="2"/>
      <c r="E29" s="4"/>
      <c r="F29" s="4"/>
      <c r="G29" s="134"/>
      <c r="H29" s="105"/>
      <c r="I29" s="105"/>
      <c r="J29" s="105"/>
    </row>
    <row r="30" spans="1:10" ht="17.25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>
      <c r="A31" s="115"/>
      <c r="B31" s="115" t="s">
        <v>1208</v>
      </c>
      <c r="C31" s="115"/>
      <c r="D31" s="105"/>
      <c r="E31" s="195" t="s">
        <v>1188</v>
      </c>
      <c r="F31" s="195"/>
      <c r="G31" s="195"/>
      <c r="H31" s="105"/>
      <c r="I31" s="105"/>
      <c r="J31" s="105"/>
    </row>
    <row r="32" spans="1:10" ht="15.75">
      <c r="A32" s="105"/>
      <c r="B32" s="118" t="s">
        <v>844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20" t="s">
        <v>920</v>
      </c>
      <c r="E39" s="121"/>
      <c r="F39" s="121"/>
      <c r="G39" s="121"/>
      <c r="H39" s="121"/>
      <c r="I39" s="121"/>
      <c r="J39" s="121"/>
    </row>
    <row r="40" spans="1:10" ht="16.5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>
      <c r="A41" s="1"/>
      <c r="B41" s="2"/>
      <c r="D41" s="40"/>
      <c r="E41" s="40"/>
      <c r="F41" s="40"/>
      <c r="G41" s="40"/>
      <c r="H41" s="40"/>
      <c r="I41" s="40"/>
      <c r="J41" s="40"/>
    </row>
    <row r="42" spans="1:10">
      <c r="A42" s="1"/>
      <c r="B42" s="2"/>
      <c r="E42" s="4"/>
      <c r="F42" s="4"/>
    </row>
    <row r="43" spans="1:10">
      <c r="A43" s="1"/>
      <c r="B43" s="2"/>
      <c r="D43" s="27"/>
      <c r="E43" s="4"/>
      <c r="F43" s="4"/>
    </row>
    <row r="44" spans="1:10">
      <c r="A44" s="1"/>
      <c r="B44" s="2"/>
      <c r="E44" s="4"/>
      <c r="F44" s="4"/>
    </row>
    <row r="45" spans="1:10">
      <c r="A45" s="1"/>
      <c r="B45" s="2"/>
      <c r="E45" s="4"/>
      <c r="F45" s="4"/>
    </row>
    <row r="46" spans="1:10">
      <c r="A46" s="1"/>
      <c r="B46" s="2"/>
      <c r="E46" s="4"/>
      <c r="F46" s="4"/>
    </row>
    <row r="47" spans="1:10">
      <c r="A47" s="1"/>
      <c r="B47" s="2"/>
      <c r="E47" s="4"/>
      <c r="F47" s="4"/>
    </row>
    <row r="67" spans="4:4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0C52-54C5-4AFA-8294-763DBC2BA7DA}">
  <sheetPr>
    <pageSetUpPr fitToPage="1"/>
  </sheetPr>
  <dimension ref="A11:J77"/>
  <sheetViews>
    <sheetView topLeftCell="A15" zoomScale="85" zoomScaleNormal="85" workbookViewId="0">
      <selection activeCell="H34" sqref="H34"/>
    </sheetView>
  </sheetViews>
  <sheetFormatPr defaultColWidth="11.42578125" defaultRowHeight="1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1209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4954.9799999999996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4" customHeight="1">
      <c r="A24" s="13">
        <v>45112</v>
      </c>
      <c r="B24" s="2" t="s">
        <v>679</v>
      </c>
      <c r="C24" s="3" t="s">
        <v>661</v>
      </c>
      <c r="D24" s="3" t="s">
        <v>697</v>
      </c>
      <c r="E24" s="4">
        <v>150000</v>
      </c>
      <c r="F24" s="4"/>
      <c r="G24" s="181">
        <v>154954.98000000001</v>
      </c>
      <c r="H24" s="105"/>
      <c r="I24" s="105"/>
      <c r="J24" s="105"/>
    </row>
    <row r="25" spans="1:10" ht="21.75" customHeight="1">
      <c r="A25" s="13">
        <v>45112</v>
      </c>
      <c r="B25" s="2">
        <v>2512</v>
      </c>
      <c r="C25" s="3" t="s">
        <v>8</v>
      </c>
      <c r="D25" s="3" t="s">
        <v>685</v>
      </c>
      <c r="E25" s="4"/>
      <c r="F25" s="4">
        <v>49933.21</v>
      </c>
      <c r="G25" s="181">
        <f>G24+E25-F25</f>
        <v>105021.77000000002</v>
      </c>
    </row>
    <row r="26" spans="1:10" ht="21" customHeight="1">
      <c r="A26" s="13">
        <v>45112</v>
      </c>
      <c r="B26" s="2">
        <v>2513</v>
      </c>
      <c r="C26" s="3" t="s">
        <v>1210</v>
      </c>
      <c r="D26" s="3" t="s">
        <v>741</v>
      </c>
      <c r="E26" s="4"/>
      <c r="F26" s="4">
        <v>5909.8</v>
      </c>
      <c r="G26" s="181">
        <f t="shared" ref="G26:G31" si="0">G25+E26-F26</f>
        <v>99111.970000000016</v>
      </c>
      <c r="H26" s="105"/>
      <c r="I26" s="105"/>
      <c r="J26" s="105"/>
    </row>
    <row r="27" spans="1:10" ht="22.5" customHeight="1">
      <c r="A27" s="13">
        <v>45112</v>
      </c>
      <c r="B27" s="2">
        <v>2514</v>
      </c>
      <c r="C27" s="3" t="s">
        <v>1211</v>
      </c>
      <c r="D27" s="3" t="s">
        <v>741</v>
      </c>
      <c r="E27" s="4"/>
      <c r="F27" s="4">
        <v>5909.8</v>
      </c>
      <c r="G27" s="181">
        <f t="shared" si="0"/>
        <v>93202.170000000013</v>
      </c>
      <c r="H27" s="105"/>
      <c r="I27" s="105"/>
      <c r="J27" s="105"/>
    </row>
    <row r="28" spans="1:10" ht="18.75" customHeight="1">
      <c r="A28" s="13">
        <v>45128</v>
      </c>
      <c r="B28" s="2" t="s">
        <v>73</v>
      </c>
      <c r="C28" s="3" t="s">
        <v>146</v>
      </c>
      <c r="D28" s="3" t="s">
        <v>1212</v>
      </c>
      <c r="E28" s="4"/>
      <c r="F28" s="4">
        <v>62902</v>
      </c>
      <c r="G28" s="181">
        <f t="shared" si="0"/>
        <v>30300.170000000013</v>
      </c>
      <c r="H28" s="105"/>
      <c r="I28" s="105"/>
      <c r="J28" s="105"/>
    </row>
    <row r="29" spans="1:10" ht="21.75" customHeight="1">
      <c r="A29" s="13">
        <v>45128</v>
      </c>
      <c r="B29" s="2" t="s">
        <v>73</v>
      </c>
      <c r="C29" s="3" t="s">
        <v>146</v>
      </c>
      <c r="D29" s="3" t="s">
        <v>1213</v>
      </c>
      <c r="E29" s="4"/>
      <c r="F29" s="4">
        <v>15519.72</v>
      </c>
      <c r="G29" s="181">
        <f t="shared" si="0"/>
        <v>14780.450000000013</v>
      </c>
      <c r="H29" s="105"/>
      <c r="I29" s="105"/>
      <c r="J29" s="105"/>
    </row>
    <row r="30" spans="1:10" ht="20.25" customHeight="1">
      <c r="A30" s="13">
        <v>45128</v>
      </c>
      <c r="B30" s="2" t="s">
        <v>73</v>
      </c>
      <c r="C30" s="3" t="s">
        <v>146</v>
      </c>
      <c r="D30" s="3" t="s">
        <v>1214</v>
      </c>
      <c r="E30" s="4"/>
      <c r="F30" s="4">
        <v>3399</v>
      </c>
      <c r="G30" s="181">
        <f t="shared" si="0"/>
        <v>11381.450000000013</v>
      </c>
      <c r="H30" s="105"/>
      <c r="I30" s="105"/>
      <c r="J30" s="105"/>
    </row>
    <row r="31" spans="1:10" ht="22.5" customHeight="1" thickBot="1">
      <c r="A31" s="29">
        <v>45138</v>
      </c>
      <c r="B31" s="30" t="s">
        <v>73</v>
      </c>
      <c r="C31" s="32" t="s">
        <v>146</v>
      </c>
      <c r="D31" s="32" t="s">
        <v>1215</v>
      </c>
      <c r="E31" s="10"/>
      <c r="F31" s="10">
        <v>440.9</v>
      </c>
      <c r="G31" s="199">
        <f t="shared" si="0"/>
        <v>10940.550000000014</v>
      </c>
      <c r="H31" s="105"/>
      <c r="I31" s="105"/>
      <c r="J31" s="105"/>
    </row>
    <row r="32" spans="1:10" ht="15" customHeight="1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20.25" customHeight="1">
      <c r="H34" s="105"/>
      <c r="I34" s="105"/>
      <c r="J34" s="105"/>
    </row>
    <row r="35" spans="1:10" ht="15" customHeight="1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5.75">
      <c r="B40" s="35" t="s">
        <v>1216</v>
      </c>
      <c r="H40" s="105"/>
      <c r="I40" s="105"/>
      <c r="J40" s="105"/>
    </row>
    <row r="41" spans="1:10" ht="17.25">
      <c r="B41" s="115" t="s">
        <v>1217</v>
      </c>
      <c r="E41" s="195" t="s">
        <v>1188</v>
      </c>
      <c r="F41" s="195"/>
      <c r="H41" s="105"/>
      <c r="I41" s="105"/>
      <c r="J41" s="105"/>
    </row>
    <row r="42" spans="1:10" ht="15.75">
      <c r="A42" s="105"/>
      <c r="B42" s="118" t="s">
        <v>844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20" t="s">
        <v>920</v>
      </c>
      <c r="E49" s="121"/>
      <c r="F49" s="121"/>
      <c r="G49" s="121"/>
      <c r="H49" s="121"/>
      <c r="I49" s="121"/>
      <c r="J49" s="121"/>
    </row>
    <row r="50" spans="1:10" ht="16.5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>
      <c r="A52" s="1"/>
      <c r="B52" s="2"/>
      <c r="E52" s="4"/>
      <c r="F52" s="4"/>
    </row>
    <row r="53" spans="1:10">
      <c r="A53" s="1"/>
      <c r="B53" s="2"/>
      <c r="D53" s="27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77" spans="4:4">
      <c r="D7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7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DD80-19C6-4226-AF13-AB304B675BA3}">
  <sheetPr>
    <pageSetUpPr fitToPage="1"/>
  </sheetPr>
  <dimension ref="A11:J69"/>
  <sheetViews>
    <sheetView zoomScale="85" zoomScaleNormal="85" workbookViewId="0">
      <selection activeCell="B39" sqref="B39"/>
    </sheetView>
  </sheetViews>
  <sheetFormatPr defaultColWidth="11.42578125" defaultRowHeight="1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1218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10940.55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4" customHeight="1">
      <c r="A24" s="13">
        <v>45148</v>
      </c>
      <c r="B24" s="2">
        <v>2515</v>
      </c>
      <c r="C24" s="3" t="s">
        <v>636</v>
      </c>
      <c r="D24" s="3" t="s">
        <v>1219</v>
      </c>
      <c r="E24" s="4"/>
      <c r="F24" s="4">
        <v>1421.74</v>
      </c>
      <c r="G24" s="181">
        <f>G21-F24</f>
        <v>9518.81</v>
      </c>
      <c r="H24" s="105"/>
      <c r="I24" s="105"/>
      <c r="J24" s="105"/>
    </row>
    <row r="25" spans="1:10" ht="21.75" customHeight="1" thickBot="1">
      <c r="A25" s="29">
        <v>45169</v>
      </c>
      <c r="B25" s="30" t="s">
        <v>73</v>
      </c>
      <c r="C25" s="32" t="s">
        <v>146</v>
      </c>
      <c r="D25" s="32" t="s">
        <v>1220</v>
      </c>
      <c r="E25" s="10"/>
      <c r="F25" s="10">
        <v>327.13</v>
      </c>
      <c r="G25" s="185">
        <f>G24+E25-F25</f>
        <v>9191.68</v>
      </c>
    </row>
    <row r="26" spans="1:10" ht="21" customHeight="1">
      <c r="A26" s="13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.75">
      <c r="B32" s="35" t="s">
        <v>1216</v>
      </c>
      <c r="H32" s="105"/>
      <c r="I32" s="105"/>
      <c r="J32" s="105"/>
    </row>
    <row r="33" spans="1:10" ht="17.25">
      <c r="B33" s="115" t="s">
        <v>1217</v>
      </c>
      <c r="E33" s="195" t="s">
        <v>1188</v>
      </c>
      <c r="F33" s="195"/>
      <c r="H33" s="105"/>
      <c r="I33" s="105"/>
      <c r="J33" s="105"/>
    </row>
    <row r="34" spans="1:10" ht="15.75">
      <c r="A34" s="105"/>
      <c r="B34" s="118" t="s">
        <v>844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45" t="s">
        <v>987</v>
      </c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20" t="s">
        <v>920</v>
      </c>
      <c r="E41" s="121"/>
      <c r="F41" s="121"/>
      <c r="G41" s="121"/>
      <c r="H41" s="121"/>
      <c r="I41" s="121"/>
      <c r="J41" s="121"/>
    </row>
    <row r="42" spans="1:10" ht="16.5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>
      <c r="A43" s="1"/>
      <c r="B43" s="2"/>
      <c r="D43" s="40"/>
      <c r="E43" s="40"/>
      <c r="F43" s="40"/>
      <c r="G43" s="40"/>
      <c r="H43" s="40"/>
      <c r="I43" s="40"/>
      <c r="J43" s="40"/>
    </row>
    <row r="44" spans="1:10">
      <c r="A44" s="1"/>
      <c r="B44" s="2"/>
      <c r="E44" s="4"/>
      <c r="F44" s="4"/>
    </row>
    <row r="45" spans="1:10">
      <c r="A45" s="1"/>
      <c r="B45" s="2"/>
      <c r="D45" s="27"/>
      <c r="E45" s="4"/>
      <c r="F45" s="4"/>
    </row>
    <row r="46" spans="1:10">
      <c r="A46" s="1"/>
      <c r="B46" s="2"/>
      <c r="E46" s="4"/>
      <c r="F46" s="4"/>
    </row>
    <row r="47" spans="1:10">
      <c r="A47" s="1"/>
      <c r="B47" s="2"/>
      <c r="E47" s="4"/>
      <c r="F47" s="4"/>
    </row>
    <row r="48" spans="1:10">
      <c r="A48" s="1"/>
      <c r="B48" s="2"/>
      <c r="E48" s="4"/>
      <c r="F48" s="4"/>
    </row>
    <row r="49" spans="1:6">
      <c r="A49" s="1"/>
      <c r="B49" s="2"/>
      <c r="E49" s="4"/>
      <c r="F49" s="4"/>
    </row>
    <row r="69" spans="4:4">
      <c r="D69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808F-FCAA-44B7-897A-152A6F08409D}">
  <sheetPr>
    <pageSetUpPr fitToPage="1"/>
  </sheetPr>
  <dimension ref="A11:J68"/>
  <sheetViews>
    <sheetView topLeftCell="A10" zoomScale="85" zoomScaleNormal="85" workbookViewId="0">
      <selection activeCell="A35" sqref="A35"/>
    </sheetView>
  </sheetViews>
  <sheetFormatPr defaultColWidth="11.42578125" defaultRowHeight="1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1221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9191.68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4" customHeight="1" thickBot="1">
      <c r="A24" s="204">
        <v>45199</v>
      </c>
      <c r="B24" s="95" t="s">
        <v>73</v>
      </c>
      <c r="C24" s="205" t="s">
        <v>146</v>
      </c>
      <c r="D24" s="32" t="s">
        <v>1222</v>
      </c>
      <c r="E24" s="203"/>
      <c r="F24" s="89">
        <v>325</v>
      </c>
      <c r="G24" s="202">
        <f>G21-F24</f>
        <v>8866.68</v>
      </c>
      <c r="H24" s="105"/>
      <c r="I24" s="105"/>
      <c r="J24" s="105"/>
    </row>
    <row r="25" spans="1:10" ht="21.75" customHeight="1">
      <c r="A25" s="1"/>
      <c r="B25" s="2"/>
      <c r="C25" s="3"/>
      <c r="D25" s="3"/>
      <c r="E25" s="4"/>
      <c r="F25" s="4"/>
      <c r="G25" s="186"/>
    </row>
    <row r="26" spans="1:10" ht="21.75" customHeight="1">
      <c r="A26" s="1"/>
      <c r="B26" s="2"/>
      <c r="C26" s="3"/>
      <c r="D26" s="3"/>
      <c r="E26" s="4"/>
      <c r="F26" s="4"/>
      <c r="G26" s="186"/>
    </row>
    <row r="27" spans="1:10" ht="21" customHeight="1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.75">
      <c r="B31" s="35" t="s">
        <v>1216</v>
      </c>
      <c r="H31" s="105"/>
      <c r="I31" s="105"/>
      <c r="J31" s="105"/>
    </row>
    <row r="32" spans="1:10" ht="17.25">
      <c r="B32" s="115" t="s">
        <v>1217</v>
      </c>
      <c r="E32" s="195" t="s">
        <v>1188</v>
      </c>
      <c r="F32" s="195"/>
      <c r="H32" s="105"/>
      <c r="I32" s="105"/>
      <c r="J32" s="105"/>
    </row>
    <row r="33" spans="1:10" ht="15.75">
      <c r="A33" s="105"/>
      <c r="B33" s="118" t="s">
        <v>844</v>
      </c>
      <c r="C33" s="118"/>
      <c r="D33" s="118"/>
      <c r="E33" s="118" t="s">
        <v>845</v>
      </c>
      <c r="F33" s="118"/>
      <c r="G33" s="118"/>
      <c r="H33" s="118"/>
      <c r="I33" s="118"/>
      <c r="J33" s="118"/>
    </row>
    <row r="34" spans="1:10" ht="17.25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20" t="s">
        <v>920</v>
      </c>
      <c r="E40" s="121"/>
      <c r="F40" s="121"/>
      <c r="G40" s="121"/>
      <c r="H40" s="121"/>
      <c r="I40" s="121"/>
      <c r="J40" s="121"/>
    </row>
    <row r="41" spans="1:10" ht="16.5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>
      <c r="A42" s="1"/>
      <c r="B42" s="2"/>
      <c r="D42" s="40"/>
      <c r="E42" s="40"/>
      <c r="F42" s="40"/>
      <c r="G42" s="40"/>
      <c r="H42" s="40"/>
      <c r="I42" s="40"/>
      <c r="J42" s="40"/>
    </row>
    <row r="43" spans="1:10">
      <c r="A43" s="1"/>
      <c r="B43" s="2"/>
      <c r="E43" s="4"/>
      <c r="F43" s="4"/>
    </row>
    <row r="44" spans="1:10">
      <c r="A44" s="1"/>
      <c r="B44" s="2"/>
      <c r="D44" s="27"/>
      <c r="E44" s="4"/>
      <c r="F44" s="4"/>
    </row>
    <row r="45" spans="1:10">
      <c r="A45" s="1"/>
      <c r="B45" s="2"/>
      <c r="E45" s="4"/>
      <c r="F45" s="4"/>
    </row>
    <row r="46" spans="1:10">
      <c r="A46" s="1"/>
      <c r="B46" s="2"/>
      <c r="E46" s="4"/>
      <c r="F46" s="4"/>
    </row>
    <row r="47" spans="1:10">
      <c r="A47" s="1"/>
      <c r="B47" s="2"/>
      <c r="E47" s="4"/>
      <c r="F47" s="4"/>
    </row>
    <row r="48" spans="1:10">
      <c r="A48" s="1"/>
      <c r="B48" s="2"/>
      <c r="E48" s="4"/>
      <c r="F48" s="4"/>
    </row>
    <row r="68" spans="4:4">
      <c r="D6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C5D3-93EA-4DCA-BFD7-A3ED5FE8AB0F}">
  <sheetPr>
    <pageSetUpPr fitToPage="1"/>
  </sheetPr>
  <dimension ref="A11:J71"/>
  <sheetViews>
    <sheetView topLeftCell="A9" zoomScale="85" zoomScaleNormal="85" workbookViewId="0">
      <selection activeCell="L27" sqref="L27"/>
    </sheetView>
  </sheetViews>
  <sheetFormatPr defaultColWidth="11.42578125" defaultRowHeight="1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1223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8866.68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4" customHeight="1">
      <c r="A24" s="13">
        <v>45215</v>
      </c>
      <c r="B24" s="2" t="s">
        <v>679</v>
      </c>
      <c r="C24" s="3" t="s">
        <v>661</v>
      </c>
      <c r="D24" s="3" t="s">
        <v>697</v>
      </c>
      <c r="E24" s="206">
        <v>395000</v>
      </c>
      <c r="F24" s="206"/>
      <c r="G24" s="209">
        <f>G21+E24-F24</f>
        <v>403866.68</v>
      </c>
      <c r="H24" s="105"/>
      <c r="I24" s="105"/>
      <c r="J24" s="105"/>
    </row>
    <row r="25" spans="1:10" ht="21.75" customHeight="1">
      <c r="A25" s="13">
        <v>45216</v>
      </c>
      <c r="B25" s="2">
        <v>2516</v>
      </c>
      <c r="C25" s="3" t="s">
        <v>1224</v>
      </c>
      <c r="D25" s="3" t="s">
        <v>1225</v>
      </c>
      <c r="E25" s="207"/>
      <c r="F25" s="207">
        <v>154679.39000000001</v>
      </c>
      <c r="G25" s="209">
        <f>G24+E25-F25</f>
        <v>249187.28999999998</v>
      </c>
    </row>
    <row r="26" spans="1:10" ht="21.75" customHeight="1">
      <c r="A26" s="13">
        <v>45216</v>
      </c>
      <c r="B26" s="2">
        <v>2517</v>
      </c>
      <c r="C26" s="3" t="s">
        <v>8</v>
      </c>
      <c r="D26" s="3" t="s">
        <v>685</v>
      </c>
      <c r="E26" s="207"/>
      <c r="F26" s="207">
        <v>49944</v>
      </c>
      <c r="G26" s="209">
        <f t="shared" ref="G26:G28" si="0">G25+E26-F26</f>
        <v>199243.28999999998</v>
      </c>
    </row>
    <row r="27" spans="1:10" ht="21" customHeight="1">
      <c r="A27" s="13">
        <v>45216</v>
      </c>
      <c r="B27" s="2">
        <v>2518</v>
      </c>
      <c r="C27" t="s">
        <v>1226</v>
      </c>
      <c r="D27" t="s">
        <v>1227</v>
      </c>
      <c r="E27" s="207"/>
      <c r="F27" s="207">
        <v>3428.55</v>
      </c>
      <c r="G27" s="209">
        <f t="shared" si="0"/>
        <v>195814.74</v>
      </c>
      <c r="H27" s="105"/>
      <c r="I27" s="105"/>
      <c r="J27" s="105"/>
    </row>
    <row r="28" spans="1:10" ht="23.25" customHeight="1" thickBot="1">
      <c r="A28" s="29">
        <v>45230</v>
      </c>
      <c r="B28" s="30" t="s">
        <v>73</v>
      </c>
      <c r="C28" s="32" t="s">
        <v>146</v>
      </c>
      <c r="D28" s="32" t="s">
        <v>1228</v>
      </c>
      <c r="E28" s="208"/>
      <c r="F28" s="208">
        <v>481.94</v>
      </c>
      <c r="G28" s="210">
        <f t="shared" si="0"/>
        <v>195332.8</v>
      </c>
      <c r="H28" s="105"/>
      <c r="I28" s="105"/>
      <c r="J28" s="105"/>
    </row>
    <row r="29" spans="1:10" ht="15" customHeight="1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" customHeight="1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.75">
      <c r="B34" s="35" t="s">
        <v>1216</v>
      </c>
      <c r="H34" s="105"/>
      <c r="I34" s="105"/>
      <c r="J34" s="105"/>
    </row>
    <row r="35" spans="1:10" ht="17.25">
      <c r="B35" s="115" t="s">
        <v>1217</v>
      </c>
      <c r="E35" s="195" t="s">
        <v>1188</v>
      </c>
      <c r="F35" s="195"/>
      <c r="H35" s="105"/>
      <c r="I35" s="105"/>
      <c r="J35" s="105"/>
    </row>
    <row r="36" spans="1:10" ht="15.75">
      <c r="A36" s="105"/>
      <c r="B36" s="118" t="s">
        <v>844</v>
      </c>
      <c r="C36" s="118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20" t="s">
        <v>920</v>
      </c>
      <c r="E43" s="121"/>
      <c r="F43" s="121"/>
      <c r="G43" s="121"/>
      <c r="H43" s="121"/>
      <c r="I43" s="121"/>
      <c r="J43" s="121"/>
    </row>
    <row r="44" spans="1:10" ht="16.5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>
      <c r="A46" s="1"/>
      <c r="B46" s="2"/>
      <c r="E46" s="4"/>
      <c r="F46" s="4"/>
    </row>
    <row r="47" spans="1:10">
      <c r="A47" s="1"/>
      <c r="B47" s="2"/>
      <c r="D47" s="27"/>
      <c r="E47" s="4"/>
      <c r="F47" s="4"/>
    </row>
    <row r="48" spans="1:10">
      <c r="A48" s="1"/>
      <c r="B48" s="2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71" spans="4:4">
      <c r="D71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D4D2-F3C8-4F8F-A370-5FCFCF440303}">
  <sheetPr>
    <pageSetUpPr fitToPage="1"/>
  </sheetPr>
  <dimension ref="A11:J70"/>
  <sheetViews>
    <sheetView topLeftCell="A12" zoomScale="85" zoomScaleNormal="85" workbookViewId="0">
      <selection activeCell="C29" sqref="C29"/>
    </sheetView>
  </sheetViews>
  <sheetFormatPr defaultColWidth="11.42578125" defaultRowHeight="1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1229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195332.8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28" t="s">
        <v>621</v>
      </c>
      <c r="H23" s="105"/>
      <c r="I23" s="105"/>
      <c r="J23" s="105"/>
    </row>
    <row r="24" spans="1:10" ht="24" customHeight="1" thickBot="1">
      <c r="A24" s="29">
        <v>45260</v>
      </c>
      <c r="B24" s="30" t="s">
        <v>73</v>
      </c>
      <c r="C24" s="32" t="s">
        <v>146</v>
      </c>
      <c r="D24" s="32" t="s">
        <v>1230</v>
      </c>
      <c r="E24" s="10"/>
      <c r="F24" s="10">
        <v>180.14</v>
      </c>
      <c r="G24" s="211">
        <f>G21+E24-F24</f>
        <v>195152.65999999997</v>
      </c>
      <c r="H24" s="105"/>
      <c r="I24" s="105"/>
      <c r="J24" s="105"/>
    </row>
    <row r="25" spans="1:10" ht="21.75" customHeight="1">
      <c r="A25" s="1"/>
      <c r="B25" s="2"/>
      <c r="C25" s="3"/>
      <c r="D25" s="3"/>
      <c r="E25" s="4"/>
      <c r="F25" s="4"/>
      <c r="G25" s="194"/>
    </row>
    <row r="26" spans="1:10" ht="15" customHeight="1">
      <c r="A26" s="1"/>
      <c r="B26" s="2"/>
      <c r="C26" s="3"/>
      <c r="D26" s="3"/>
      <c r="E26" s="4"/>
      <c r="F26" s="4"/>
      <c r="G26" s="134"/>
      <c r="H26" s="105"/>
      <c r="I26" s="105"/>
      <c r="J26" s="105"/>
    </row>
    <row r="27" spans="1:10" ht="15" customHeight="1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6.5" thickBot="1">
      <c r="B32" s="212" t="s">
        <v>1216</v>
      </c>
      <c r="E32" s="212"/>
      <c r="F32" s="212"/>
      <c r="H32" s="105"/>
      <c r="I32" s="105"/>
      <c r="J32" s="105"/>
    </row>
    <row r="33" spans="1:10" ht="17.25">
      <c r="B33" s="115" t="s">
        <v>1217</v>
      </c>
      <c r="E33" s="105" t="s">
        <v>1188</v>
      </c>
      <c r="F33" s="105"/>
      <c r="H33" s="105"/>
      <c r="I33" s="105"/>
      <c r="J33" s="105"/>
    </row>
    <row r="34" spans="1:10" ht="15.75">
      <c r="A34" s="105"/>
      <c r="B34" s="118" t="s">
        <v>844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8" thickBot="1">
      <c r="A40" s="119"/>
      <c r="B40" s="107"/>
      <c r="C40" s="105"/>
      <c r="D40" s="213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6" t="s">
        <v>987</v>
      </c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20" t="s">
        <v>920</v>
      </c>
      <c r="E42" s="121"/>
      <c r="F42" s="121"/>
      <c r="G42" s="121"/>
      <c r="H42" s="121"/>
      <c r="I42" s="121"/>
      <c r="J42" s="121"/>
    </row>
    <row r="43" spans="1:10" ht="16.5">
      <c r="A43" s="1"/>
      <c r="B43" s="2"/>
      <c r="D43" s="40"/>
      <c r="E43" s="40"/>
      <c r="F43" s="40"/>
      <c r="G43" s="40"/>
      <c r="H43" s="40"/>
      <c r="I43" s="40"/>
      <c r="J43" s="40"/>
    </row>
    <row r="44" spans="1:10" ht="16.5">
      <c r="A44" s="1"/>
      <c r="B44" s="2"/>
      <c r="D44" s="40"/>
      <c r="E44" s="40"/>
      <c r="F44" s="40"/>
      <c r="G44" s="40"/>
      <c r="H44" s="40"/>
      <c r="I44" s="40"/>
      <c r="J44" s="40"/>
    </row>
    <row r="45" spans="1:10">
      <c r="A45" s="1"/>
      <c r="B45" s="2"/>
      <c r="E45" s="4"/>
      <c r="F45" s="4"/>
    </row>
    <row r="46" spans="1:10">
      <c r="A46" s="1"/>
      <c r="B46" s="2"/>
      <c r="D46" s="27"/>
      <c r="E46" s="4"/>
      <c r="F46" s="4"/>
    </row>
    <row r="47" spans="1:10">
      <c r="A47" s="1"/>
      <c r="B47" s="2"/>
      <c r="E47" s="4"/>
      <c r="F47" s="4"/>
    </row>
    <row r="48" spans="1:10">
      <c r="A48" s="1"/>
      <c r="B48" s="2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70" spans="4:4">
      <c r="D7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042C-F040-4420-8218-D2515332CA28}">
  <sheetPr>
    <pageSetUpPr fitToPage="1"/>
  </sheetPr>
  <dimension ref="A11:J78"/>
  <sheetViews>
    <sheetView topLeftCell="A11" zoomScale="85" zoomScaleNormal="85" workbookViewId="0">
      <selection activeCell="G39" sqref="G39"/>
    </sheetView>
  </sheetViews>
  <sheetFormatPr defaultColWidth="11.42578125" defaultRowHeight="1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1231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195152.66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24" customHeight="1">
      <c r="A24" s="13">
        <v>45267</v>
      </c>
      <c r="B24" s="2">
        <v>2519</v>
      </c>
      <c r="C24" s="3" t="s">
        <v>636</v>
      </c>
      <c r="D24" s="3" t="s">
        <v>1232</v>
      </c>
      <c r="E24" s="4"/>
      <c r="F24" s="4">
        <v>3158.51</v>
      </c>
      <c r="G24" s="132">
        <f>G21+E24-F24</f>
        <v>191994.15</v>
      </c>
      <c r="H24" s="105"/>
      <c r="I24" s="105"/>
      <c r="J24" s="105"/>
    </row>
    <row r="25" spans="1:10" ht="21.75" customHeight="1">
      <c r="A25" s="13">
        <v>45267</v>
      </c>
      <c r="B25" s="2">
        <v>2520</v>
      </c>
      <c r="C25" s="3" t="s">
        <v>1233</v>
      </c>
      <c r="D25" s="3" t="s">
        <v>685</v>
      </c>
      <c r="E25" s="4"/>
      <c r="F25" s="4">
        <v>46516.76</v>
      </c>
      <c r="G25" s="198">
        <f>G24+E25-F25</f>
        <v>145477.38999999998</v>
      </c>
    </row>
    <row r="26" spans="1:10" ht="15" customHeight="1">
      <c r="A26" s="13">
        <v>45272</v>
      </c>
      <c r="B26" s="2" t="s">
        <v>679</v>
      </c>
      <c r="C26" s="3" t="s">
        <v>661</v>
      </c>
      <c r="D26" s="3" t="s">
        <v>697</v>
      </c>
      <c r="E26" s="4">
        <v>1500000</v>
      </c>
      <c r="F26" s="4"/>
      <c r="G26" s="198">
        <f t="shared" ref="G26:G32" si="0">G25+E26-F26</f>
        <v>1645477.39</v>
      </c>
      <c r="H26" s="105"/>
      <c r="I26" s="105"/>
      <c r="J26" s="105"/>
    </row>
    <row r="27" spans="1:10" ht="15" customHeight="1">
      <c r="A27" s="13">
        <v>45272</v>
      </c>
      <c r="B27" s="2">
        <v>2521</v>
      </c>
      <c r="C27" s="3" t="s">
        <v>927</v>
      </c>
      <c r="D27" s="3" t="s">
        <v>1234</v>
      </c>
      <c r="E27" s="4"/>
      <c r="F27" s="4">
        <v>29950</v>
      </c>
      <c r="G27" s="198">
        <f t="shared" si="0"/>
        <v>1615527.39</v>
      </c>
      <c r="H27" s="105"/>
      <c r="I27" s="105"/>
      <c r="J27" s="105"/>
    </row>
    <row r="28" spans="1:10" ht="15" customHeight="1">
      <c r="A28" s="13">
        <v>45279</v>
      </c>
      <c r="B28" s="2">
        <v>2522</v>
      </c>
      <c r="C28" s="3" t="s">
        <v>991</v>
      </c>
      <c r="D28" s="3" t="s">
        <v>1235</v>
      </c>
      <c r="E28" s="4"/>
      <c r="F28" s="4">
        <v>150000</v>
      </c>
      <c r="G28" s="198">
        <f t="shared" si="0"/>
        <v>1465527.39</v>
      </c>
      <c r="H28" s="105"/>
      <c r="I28" s="105"/>
      <c r="J28" s="105"/>
    </row>
    <row r="29" spans="1:10" ht="15" customHeight="1">
      <c r="A29" s="13">
        <v>45288</v>
      </c>
      <c r="B29" s="2" t="s">
        <v>679</v>
      </c>
      <c r="C29" s="3" t="s">
        <v>661</v>
      </c>
      <c r="D29" s="3" t="s">
        <v>1236</v>
      </c>
      <c r="E29" s="4">
        <v>1700</v>
      </c>
      <c r="F29" s="4"/>
      <c r="G29" s="198">
        <f t="shared" si="0"/>
        <v>1467227.39</v>
      </c>
      <c r="H29" s="105"/>
      <c r="I29" s="105"/>
      <c r="J29" s="105"/>
    </row>
    <row r="30" spans="1:10" ht="15" customHeight="1">
      <c r="A30" s="13">
        <v>45289</v>
      </c>
      <c r="B30" s="2" t="s">
        <v>679</v>
      </c>
      <c r="C30" s="3" t="s">
        <v>661</v>
      </c>
      <c r="D30" s="3" t="s">
        <v>697</v>
      </c>
      <c r="E30" s="4">
        <v>1450000</v>
      </c>
      <c r="F30" s="4"/>
      <c r="G30" s="198">
        <f t="shared" si="0"/>
        <v>2917227.3899999997</v>
      </c>
      <c r="H30" s="105"/>
      <c r="I30" s="105"/>
      <c r="J30" s="105"/>
    </row>
    <row r="31" spans="1:10" ht="15" customHeight="1">
      <c r="A31" s="13">
        <v>45289</v>
      </c>
      <c r="B31" s="2">
        <v>2523</v>
      </c>
      <c r="C31" s="3" t="s">
        <v>1237</v>
      </c>
      <c r="D31" s="3" t="s">
        <v>1238</v>
      </c>
      <c r="E31" s="4"/>
      <c r="F31" s="4">
        <v>8850</v>
      </c>
      <c r="G31" s="198">
        <f t="shared" si="0"/>
        <v>2908377.3899999997</v>
      </c>
      <c r="H31" s="105"/>
      <c r="I31" s="105"/>
      <c r="J31" s="105"/>
    </row>
    <row r="32" spans="1:10" ht="15" customHeight="1" thickBot="1">
      <c r="A32" s="29">
        <v>45291</v>
      </c>
      <c r="B32" s="30" t="s">
        <v>73</v>
      </c>
      <c r="C32" s="32" t="s">
        <v>146</v>
      </c>
      <c r="D32" s="32" t="s">
        <v>1239</v>
      </c>
      <c r="E32" s="10"/>
      <c r="F32" s="10">
        <v>519.45000000000005</v>
      </c>
      <c r="G32" s="183">
        <f t="shared" si="0"/>
        <v>2907857.9399999995</v>
      </c>
      <c r="H32" s="105"/>
      <c r="I32" s="105"/>
      <c r="J32" s="105"/>
    </row>
    <row r="33" spans="1:10" ht="15" customHeight="1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" customHeight="1">
      <c r="A34" s="1"/>
      <c r="B34" s="2"/>
      <c r="C34" s="3"/>
      <c r="D34" s="3"/>
      <c r="E34" s="4"/>
      <c r="F34" s="4"/>
      <c r="G34" s="134"/>
      <c r="H34" s="105"/>
      <c r="I34" s="105"/>
      <c r="J34" s="105"/>
    </row>
    <row r="35" spans="1:10" ht="15" customHeight="1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6.5" thickBot="1">
      <c r="B40" s="212" t="s">
        <v>1216</v>
      </c>
      <c r="E40" s="212"/>
      <c r="F40" s="212"/>
      <c r="H40" s="105"/>
      <c r="I40" s="105"/>
      <c r="J40" s="105"/>
    </row>
    <row r="41" spans="1:10" ht="17.25">
      <c r="B41" s="115" t="s">
        <v>1217</v>
      </c>
      <c r="E41" s="105" t="s">
        <v>1188</v>
      </c>
      <c r="F41" s="105"/>
      <c r="H41" s="105"/>
      <c r="I41" s="105"/>
      <c r="J41" s="105"/>
    </row>
    <row r="42" spans="1:10" ht="15.75">
      <c r="A42" s="105"/>
      <c r="B42" s="118" t="s">
        <v>844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20" t="s">
        <v>920</v>
      </c>
      <c r="E50" s="121"/>
      <c r="F50" s="121"/>
      <c r="G50" s="121"/>
      <c r="H50" s="121"/>
      <c r="I50" s="121"/>
      <c r="J50" s="121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>
      <c r="A52" s="1"/>
      <c r="B52" s="2"/>
      <c r="D52" s="40"/>
      <c r="E52" s="40"/>
      <c r="F52" s="40"/>
      <c r="G52" s="40"/>
      <c r="H52" s="40"/>
      <c r="I52" s="40"/>
      <c r="J52" s="40"/>
    </row>
    <row r="53" spans="1:10">
      <c r="A53" s="1"/>
      <c r="B53" s="2"/>
      <c r="E53" s="4"/>
      <c r="F53" s="4"/>
    </row>
    <row r="54" spans="1:10">
      <c r="A54" s="1"/>
      <c r="B54" s="2"/>
      <c r="D54" s="27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78" spans="4:4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8"/>
  <sheetViews>
    <sheetView workbookViewId="0">
      <selection activeCell="H8" sqref="H8"/>
    </sheetView>
  </sheetViews>
  <sheetFormatPr defaultColWidth="11.42578125" defaultRowHeight="1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>
      <c r="A2" s="220" t="s">
        <v>0</v>
      </c>
      <c r="B2" s="220"/>
      <c r="C2" s="220"/>
      <c r="D2" s="220"/>
      <c r="E2" s="220"/>
      <c r="F2" s="220"/>
    </row>
    <row r="3" spans="1:7" ht="21">
      <c r="A3" s="220" t="s">
        <v>1</v>
      </c>
      <c r="B3" s="220"/>
      <c r="C3" s="220"/>
      <c r="D3" s="220"/>
      <c r="E3" s="220"/>
      <c r="F3" s="220"/>
    </row>
    <row r="5" spans="1:7" ht="18.75">
      <c r="A5" s="222" t="s">
        <v>212</v>
      </c>
      <c r="B5" s="222"/>
      <c r="C5" s="222"/>
      <c r="D5" s="222"/>
      <c r="E5" s="222"/>
      <c r="F5" s="222"/>
    </row>
    <row r="7" spans="1:7" ht="15.75" thickBot="1"/>
    <row r="8" spans="1:7" ht="16.5" thickBot="1">
      <c r="A8" s="18" t="s">
        <v>3</v>
      </c>
      <c r="B8" s="19" t="s">
        <v>4</v>
      </c>
      <c r="C8" s="20" t="s">
        <v>5</v>
      </c>
      <c r="D8" s="223" t="s">
        <v>6</v>
      </c>
      <c r="E8" s="223"/>
      <c r="F8" s="21" t="s">
        <v>7</v>
      </c>
    </row>
    <row r="9" spans="1:7">
      <c r="A9" s="1">
        <v>43070</v>
      </c>
      <c r="B9" s="2">
        <v>1725</v>
      </c>
      <c r="C9" t="s">
        <v>50</v>
      </c>
      <c r="D9" t="s">
        <v>51</v>
      </c>
      <c r="E9" s="4"/>
      <c r="F9" s="4">
        <v>43471.9</v>
      </c>
      <c r="G9" s="5"/>
    </row>
    <row r="10" spans="1:7">
      <c r="A10" s="1">
        <v>43070</v>
      </c>
      <c r="B10" s="2">
        <v>1726</v>
      </c>
      <c r="C10" t="s">
        <v>213</v>
      </c>
      <c r="D10" t="s">
        <v>214</v>
      </c>
      <c r="E10" s="4"/>
      <c r="F10" s="4">
        <v>19971</v>
      </c>
      <c r="G10" s="5"/>
    </row>
    <row r="11" spans="1:7">
      <c r="A11" s="1">
        <v>43077</v>
      </c>
      <c r="B11" s="2">
        <v>1727</v>
      </c>
      <c r="C11" t="s">
        <v>104</v>
      </c>
      <c r="D11" t="s">
        <v>215</v>
      </c>
      <c r="E11" s="4"/>
      <c r="F11" s="4">
        <v>69625.5</v>
      </c>
      <c r="G11" s="5"/>
    </row>
    <row r="12" spans="1:7">
      <c r="A12" s="1">
        <v>43077</v>
      </c>
      <c r="B12" s="2">
        <v>1728</v>
      </c>
      <c r="C12" t="s">
        <v>104</v>
      </c>
      <c r="D12" t="s">
        <v>215</v>
      </c>
      <c r="E12" s="4"/>
      <c r="F12" s="4">
        <v>66376.5</v>
      </c>
      <c r="G12" s="5"/>
    </row>
    <row r="13" spans="1:7" ht="14.25" customHeight="1">
      <c r="A13" s="1">
        <v>43077</v>
      </c>
      <c r="B13" s="2">
        <v>1729</v>
      </c>
      <c r="C13" t="s">
        <v>216</v>
      </c>
      <c r="D13" t="s">
        <v>217</v>
      </c>
      <c r="E13" s="4"/>
      <c r="F13" s="4">
        <v>17200</v>
      </c>
      <c r="G13" s="5"/>
    </row>
    <row r="14" spans="1:7">
      <c r="A14" s="1">
        <v>43077</v>
      </c>
      <c r="B14" s="2">
        <v>1730</v>
      </c>
      <c r="C14" t="s">
        <v>36</v>
      </c>
      <c r="D14" t="s">
        <v>136</v>
      </c>
      <c r="E14" s="4"/>
      <c r="F14" s="4">
        <v>0</v>
      </c>
      <c r="G14" s="5"/>
    </row>
    <row r="15" spans="1:7">
      <c r="A15" s="1">
        <v>43077</v>
      </c>
      <c r="B15" s="2">
        <v>1731</v>
      </c>
      <c r="C15" t="s">
        <v>218</v>
      </c>
      <c r="D15" t="s">
        <v>219</v>
      </c>
      <c r="E15" s="4"/>
      <c r="F15" s="4">
        <v>96615</v>
      </c>
      <c r="G15" s="5"/>
    </row>
    <row r="16" spans="1:7">
      <c r="A16" s="1">
        <v>43077</v>
      </c>
      <c r="B16" s="2">
        <v>1732</v>
      </c>
      <c r="C16" t="s">
        <v>218</v>
      </c>
      <c r="D16" t="s">
        <v>219</v>
      </c>
      <c r="E16" s="4"/>
      <c r="F16" s="4">
        <v>96615</v>
      </c>
      <c r="G16" s="5"/>
    </row>
    <row r="17" spans="1:7">
      <c r="A17" s="1">
        <v>43077</v>
      </c>
      <c r="B17" s="2">
        <v>1733</v>
      </c>
      <c r="C17" t="s">
        <v>220</v>
      </c>
      <c r="D17" t="s">
        <v>221</v>
      </c>
      <c r="E17" s="4"/>
      <c r="F17" s="4">
        <v>15548.8</v>
      </c>
      <c r="G17" s="5"/>
    </row>
    <row r="18" spans="1:7">
      <c r="A18" s="1">
        <v>43077</v>
      </c>
      <c r="B18" s="2">
        <v>1734</v>
      </c>
      <c r="C18" t="s">
        <v>180</v>
      </c>
      <c r="D18" t="s">
        <v>222</v>
      </c>
      <c r="E18" s="4"/>
      <c r="F18" s="4">
        <v>34006.980000000003</v>
      </c>
      <c r="G18" s="5"/>
    </row>
    <row r="19" spans="1:7">
      <c r="A19" s="1">
        <v>43081</v>
      </c>
      <c r="B19" s="2">
        <v>1735</v>
      </c>
      <c r="C19" t="s">
        <v>32</v>
      </c>
      <c r="D19" t="s">
        <v>223</v>
      </c>
      <c r="E19" s="4"/>
      <c r="F19" s="4">
        <v>25538</v>
      </c>
      <c r="G19" s="5"/>
    </row>
    <row r="20" spans="1:7">
      <c r="A20" s="1">
        <v>43081</v>
      </c>
      <c r="B20" s="2">
        <v>1736</v>
      </c>
      <c r="C20" t="s">
        <v>224</v>
      </c>
      <c r="D20" t="s">
        <v>225</v>
      </c>
      <c r="E20" s="4"/>
      <c r="F20" s="4">
        <v>23465</v>
      </c>
      <c r="G20" s="5"/>
    </row>
    <row r="21" spans="1:7">
      <c r="A21" s="1">
        <v>43081</v>
      </c>
      <c r="B21" s="2">
        <v>1737</v>
      </c>
      <c r="C21" t="s">
        <v>226</v>
      </c>
      <c r="D21" t="s">
        <v>227</v>
      </c>
      <c r="E21" s="4"/>
      <c r="F21" s="4">
        <v>20545</v>
      </c>
      <c r="G21" s="5"/>
    </row>
    <row r="22" spans="1:7">
      <c r="A22" s="1">
        <v>43081</v>
      </c>
      <c r="B22" s="2">
        <v>1738</v>
      </c>
      <c r="C22" t="s">
        <v>228</v>
      </c>
      <c r="D22" t="s">
        <v>229</v>
      </c>
      <c r="E22" s="4"/>
      <c r="F22" s="4">
        <v>5187</v>
      </c>
      <c r="G22" s="5"/>
    </row>
    <row r="23" spans="1:7">
      <c r="A23" s="1">
        <v>43081</v>
      </c>
      <c r="B23" s="2">
        <v>1739</v>
      </c>
      <c r="C23" t="s">
        <v>88</v>
      </c>
      <c r="D23" t="s">
        <v>230</v>
      </c>
      <c r="E23" s="4"/>
      <c r="F23" s="4">
        <v>91191</v>
      </c>
      <c r="G23" s="5"/>
    </row>
    <row r="24" spans="1:7">
      <c r="A24" s="1">
        <v>43081</v>
      </c>
      <c r="B24" s="2">
        <v>1740</v>
      </c>
      <c r="C24" t="s">
        <v>88</v>
      </c>
      <c r="D24" t="s">
        <v>231</v>
      </c>
      <c r="E24" s="4"/>
      <c r="F24" s="4">
        <v>24253.75</v>
      </c>
      <c r="G24" s="5"/>
    </row>
    <row r="25" spans="1:7">
      <c r="A25" s="1">
        <v>43083</v>
      </c>
      <c r="B25" s="2">
        <v>1741</v>
      </c>
      <c r="C25" t="s">
        <v>232</v>
      </c>
      <c r="D25" t="s">
        <v>233</v>
      </c>
      <c r="E25" s="4"/>
      <c r="F25" s="4">
        <v>10570.98</v>
      </c>
    </row>
    <row r="26" spans="1:7" ht="18" customHeight="1">
      <c r="A26" s="1">
        <v>43083</v>
      </c>
      <c r="B26" s="2">
        <v>1742</v>
      </c>
      <c r="C26" t="s">
        <v>234</v>
      </c>
      <c r="D26" t="s">
        <v>235</v>
      </c>
      <c r="E26" s="4"/>
      <c r="F26" s="4">
        <v>15000.25</v>
      </c>
    </row>
    <row r="27" spans="1:7" ht="17.25" customHeight="1">
      <c r="A27" s="1">
        <v>43083</v>
      </c>
      <c r="B27" s="2">
        <v>1743</v>
      </c>
      <c r="C27" t="s">
        <v>236</v>
      </c>
      <c r="D27" t="s">
        <v>237</v>
      </c>
      <c r="E27" s="4"/>
      <c r="F27" s="4">
        <v>20520</v>
      </c>
    </row>
    <row r="28" spans="1:7">
      <c r="A28" s="1">
        <v>43084</v>
      </c>
      <c r="B28" s="2">
        <v>1744</v>
      </c>
      <c r="C28" t="s">
        <v>8</v>
      </c>
      <c r="D28" t="s">
        <v>40</v>
      </c>
      <c r="E28" s="4"/>
      <c r="F28" s="4">
        <v>39990</v>
      </c>
    </row>
    <row r="29" spans="1:7">
      <c r="A29" s="1">
        <v>43084</v>
      </c>
      <c r="B29" s="2">
        <v>1745</v>
      </c>
      <c r="C29" t="s">
        <v>113</v>
      </c>
      <c r="D29" t="s">
        <v>238</v>
      </c>
      <c r="E29" s="4"/>
      <c r="F29" s="4">
        <v>59890</v>
      </c>
    </row>
    <row r="30" spans="1:7">
      <c r="A30" s="1">
        <v>43084</v>
      </c>
      <c r="B30" s="2">
        <v>1746</v>
      </c>
      <c r="C30" t="s">
        <v>129</v>
      </c>
      <c r="D30" t="s">
        <v>239</v>
      </c>
      <c r="E30" s="4"/>
      <c r="F30" s="4">
        <v>28120</v>
      </c>
    </row>
    <row r="31" spans="1:7">
      <c r="A31" s="1">
        <v>43084</v>
      </c>
      <c r="B31" s="2">
        <v>1747</v>
      </c>
      <c r="C31" t="s">
        <v>67</v>
      </c>
      <c r="D31" t="s">
        <v>240</v>
      </c>
      <c r="E31" s="4"/>
      <c r="F31" s="4">
        <v>22600</v>
      </c>
    </row>
    <row r="32" spans="1:7">
      <c r="A32" s="1">
        <v>43084</v>
      </c>
      <c r="B32" s="2">
        <v>1748</v>
      </c>
      <c r="C32" t="s">
        <v>241</v>
      </c>
      <c r="D32" t="s">
        <v>242</v>
      </c>
      <c r="E32" s="4"/>
      <c r="F32" s="4">
        <v>33672.870000000003</v>
      </c>
    </row>
    <row r="33" spans="1:6">
      <c r="A33" s="1">
        <v>43087</v>
      </c>
      <c r="B33" s="2">
        <v>1749</v>
      </c>
      <c r="C33" t="s">
        <v>30</v>
      </c>
      <c r="D33" t="s">
        <v>243</v>
      </c>
      <c r="E33" s="4"/>
      <c r="F33" s="4">
        <v>8071.59</v>
      </c>
    </row>
    <row r="34" spans="1:6">
      <c r="A34" s="1" t="s">
        <v>244</v>
      </c>
      <c r="B34" s="2">
        <v>1750</v>
      </c>
      <c r="C34" t="s">
        <v>48</v>
      </c>
      <c r="D34" t="s">
        <v>245</v>
      </c>
      <c r="E34" s="4"/>
      <c r="F34" s="4">
        <v>9058.14</v>
      </c>
    </row>
    <row r="35" spans="1:6">
      <c r="A35" s="1" t="s">
        <v>246</v>
      </c>
      <c r="B35" s="2">
        <v>1751</v>
      </c>
      <c r="C35" t="s">
        <v>141</v>
      </c>
      <c r="D35" t="s">
        <v>142</v>
      </c>
      <c r="E35" s="4"/>
      <c r="F35" s="4">
        <v>15000</v>
      </c>
    </row>
    <row r="36" spans="1:6">
      <c r="A36" s="1" t="s">
        <v>246</v>
      </c>
      <c r="B36" s="2">
        <v>1752</v>
      </c>
      <c r="C36" t="s">
        <v>77</v>
      </c>
      <c r="D36" t="s">
        <v>247</v>
      </c>
      <c r="E36" s="4"/>
      <c r="F36" s="4">
        <v>755630</v>
      </c>
    </row>
    <row r="37" spans="1:6">
      <c r="A37" s="1" t="s">
        <v>246</v>
      </c>
      <c r="B37" s="2">
        <v>1753</v>
      </c>
      <c r="C37" t="s">
        <v>248</v>
      </c>
      <c r="D37" t="s">
        <v>249</v>
      </c>
      <c r="E37" s="4"/>
      <c r="F37" s="4">
        <v>61940.95</v>
      </c>
    </row>
    <row r="38" spans="1:6">
      <c r="A38" s="1" t="s">
        <v>250</v>
      </c>
      <c r="B38" s="2">
        <v>1754</v>
      </c>
      <c r="C38" t="s">
        <v>120</v>
      </c>
      <c r="D38" t="s">
        <v>11</v>
      </c>
      <c r="E38" s="4"/>
      <c r="F38" s="4">
        <v>11992.03</v>
      </c>
    </row>
    <row r="39" spans="1:6">
      <c r="A39" s="1" t="s">
        <v>251</v>
      </c>
      <c r="B39" s="2">
        <v>1755</v>
      </c>
      <c r="C39" t="s">
        <v>88</v>
      </c>
      <c r="D39" t="s">
        <v>252</v>
      </c>
      <c r="E39" s="4"/>
      <c r="F39" s="4">
        <v>91191</v>
      </c>
    </row>
    <row r="40" spans="1:6">
      <c r="A40" s="1" t="s">
        <v>251</v>
      </c>
      <c r="B40" s="2">
        <v>1756</v>
      </c>
      <c r="C40" t="s">
        <v>88</v>
      </c>
      <c r="D40" t="s">
        <v>252</v>
      </c>
      <c r="E40" s="4"/>
      <c r="F40" s="4">
        <v>91191</v>
      </c>
    </row>
    <row r="41" spans="1:6">
      <c r="A41" s="1" t="s">
        <v>251</v>
      </c>
      <c r="B41" s="2">
        <v>1757</v>
      </c>
      <c r="C41" t="s">
        <v>253</v>
      </c>
      <c r="D41" t="s">
        <v>254</v>
      </c>
      <c r="E41" s="4"/>
      <c r="F41" s="4">
        <v>11002.12</v>
      </c>
    </row>
    <row r="42" spans="1:6">
      <c r="A42" s="1" t="s">
        <v>251</v>
      </c>
      <c r="B42" s="2">
        <v>1758</v>
      </c>
      <c r="C42" t="s">
        <v>255</v>
      </c>
      <c r="D42" t="s">
        <v>256</v>
      </c>
      <c r="E42" s="4"/>
      <c r="F42" s="4">
        <v>16500.509999999998</v>
      </c>
    </row>
    <row r="43" spans="1:6">
      <c r="A43" s="1" t="s">
        <v>251</v>
      </c>
      <c r="B43" s="2">
        <v>1759</v>
      </c>
      <c r="C43" t="s">
        <v>117</v>
      </c>
      <c r="D43" t="s">
        <v>257</v>
      </c>
      <c r="E43" s="4"/>
      <c r="F43" s="4">
        <v>8233.65</v>
      </c>
    </row>
    <row r="44" spans="1:6">
      <c r="A44" s="1" t="s">
        <v>251</v>
      </c>
      <c r="B44" s="2">
        <v>1760</v>
      </c>
      <c r="C44" t="s">
        <v>117</v>
      </c>
      <c r="D44" t="s">
        <v>258</v>
      </c>
      <c r="E44" s="4"/>
      <c r="F44" s="4">
        <v>46658.3</v>
      </c>
    </row>
    <row r="45" spans="1:6">
      <c r="A45" s="1" t="s">
        <v>251</v>
      </c>
      <c r="B45" s="2">
        <v>1761</v>
      </c>
      <c r="C45" t="s">
        <v>50</v>
      </c>
      <c r="D45" t="s">
        <v>79</v>
      </c>
      <c r="E45" s="4"/>
      <c r="F45" s="4">
        <v>44167.57</v>
      </c>
    </row>
    <row r="46" spans="1:6">
      <c r="A46" s="1" t="s">
        <v>251</v>
      </c>
      <c r="B46" s="2">
        <v>1762</v>
      </c>
      <c r="C46" t="s">
        <v>104</v>
      </c>
      <c r="D46" t="s">
        <v>259</v>
      </c>
      <c r="E46" s="4"/>
      <c r="F46" s="4">
        <v>74328</v>
      </c>
    </row>
    <row r="47" spans="1:6">
      <c r="A47" s="1" t="s">
        <v>251</v>
      </c>
      <c r="B47" s="2">
        <v>1763</v>
      </c>
      <c r="C47" t="s">
        <v>104</v>
      </c>
      <c r="D47" t="s">
        <v>259</v>
      </c>
      <c r="E47" s="4"/>
      <c r="F47" s="4">
        <v>49552</v>
      </c>
    </row>
    <row r="48" spans="1:6">
      <c r="A48" s="1" t="s">
        <v>251</v>
      </c>
      <c r="B48" s="2">
        <v>1764</v>
      </c>
      <c r="C48" t="s">
        <v>104</v>
      </c>
      <c r="D48" t="s">
        <v>260</v>
      </c>
      <c r="E48" s="4"/>
      <c r="F48" s="4">
        <v>28386</v>
      </c>
    </row>
    <row r="49" spans="1:6">
      <c r="A49" s="1" t="s">
        <v>251</v>
      </c>
      <c r="B49" s="2">
        <v>1765</v>
      </c>
      <c r="C49" t="s">
        <v>104</v>
      </c>
      <c r="D49" t="s">
        <v>261</v>
      </c>
      <c r="E49" s="4"/>
      <c r="F49" s="4">
        <v>51965</v>
      </c>
    </row>
    <row r="50" spans="1:6">
      <c r="A50" s="1" t="s">
        <v>251</v>
      </c>
      <c r="B50" s="2">
        <v>1766</v>
      </c>
      <c r="C50" t="s">
        <v>133</v>
      </c>
      <c r="D50" t="s">
        <v>262</v>
      </c>
      <c r="E50" s="4"/>
      <c r="F50" s="4">
        <v>26142.17</v>
      </c>
    </row>
    <row r="51" spans="1:6">
      <c r="A51" s="1" t="s">
        <v>251</v>
      </c>
      <c r="B51" s="2">
        <v>1767</v>
      </c>
      <c r="C51" t="s">
        <v>165</v>
      </c>
      <c r="D51" t="s">
        <v>263</v>
      </c>
      <c r="E51" s="4"/>
      <c r="F51" s="4">
        <v>15283.72</v>
      </c>
    </row>
    <row r="52" spans="1:6">
      <c r="A52" s="1" t="s">
        <v>264</v>
      </c>
      <c r="B52" s="2">
        <v>1768</v>
      </c>
      <c r="C52" t="s">
        <v>176</v>
      </c>
      <c r="D52" t="s">
        <v>265</v>
      </c>
      <c r="E52" s="4"/>
      <c r="F52" s="4">
        <v>9322.5</v>
      </c>
    </row>
    <row r="53" spans="1:6">
      <c r="A53" s="1" t="s">
        <v>264</v>
      </c>
      <c r="B53" s="2">
        <v>1769</v>
      </c>
      <c r="C53" t="s">
        <v>184</v>
      </c>
      <c r="D53" t="s">
        <v>266</v>
      </c>
      <c r="E53" s="4"/>
      <c r="F53" s="4">
        <v>33391.5</v>
      </c>
    </row>
    <row r="54" spans="1:6">
      <c r="A54" s="1" t="s">
        <v>264</v>
      </c>
      <c r="B54" s="2">
        <v>1770</v>
      </c>
      <c r="C54" t="s">
        <v>184</v>
      </c>
      <c r="D54" t="s">
        <v>267</v>
      </c>
      <c r="E54" s="4"/>
      <c r="F54" s="4">
        <v>96615</v>
      </c>
    </row>
    <row r="55" spans="1:6">
      <c r="A55" s="1" t="s">
        <v>264</v>
      </c>
      <c r="B55" s="2">
        <v>1771</v>
      </c>
      <c r="C55" t="s">
        <v>184</v>
      </c>
      <c r="D55" t="s">
        <v>267</v>
      </c>
      <c r="E55" s="4"/>
      <c r="F55" s="4">
        <v>66105</v>
      </c>
    </row>
    <row r="56" spans="1:6">
      <c r="A56" s="1" t="s">
        <v>264</v>
      </c>
      <c r="B56" s="2">
        <v>1772</v>
      </c>
      <c r="C56" t="s">
        <v>130</v>
      </c>
      <c r="D56" t="s">
        <v>268</v>
      </c>
      <c r="E56" s="4"/>
      <c r="F56" s="4">
        <v>6460</v>
      </c>
    </row>
    <row r="57" spans="1:6">
      <c r="A57" s="1" t="s">
        <v>264</v>
      </c>
      <c r="B57" s="2">
        <v>1773</v>
      </c>
      <c r="C57" t="s">
        <v>269</v>
      </c>
      <c r="D57" t="s">
        <v>270</v>
      </c>
      <c r="E57" s="4"/>
      <c r="F57" s="4">
        <v>20187.5</v>
      </c>
    </row>
    <row r="58" spans="1:6">
      <c r="A58" s="1" t="s">
        <v>264</v>
      </c>
      <c r="B58" s="2">
        <v>1774</v>
      </c>
      <c r="C58" t="s">
        <v>271</v>
      </c>
      <c r="D58" t="s">
        <v>272</v>
      </c>
      <c r="E58" s="4"/>
      <c r="F58" s="4">
        <v>86784</v>
      </c>
    </row>
    <row r="59" spans="1:6">
      <c r="A59" s="1" t="s">
        <v>264</v>
      </c>
      <c r="B59" s="2">
        <v>1775</v>
      </c>
      <c r="C59" t="s">
        <v>8</v>
      </c>
      <c r="D59" t="s">
        <v>40</v>
      </c>
      <c r="E59" s="4"/>
      <c r="F59" s="4">
        <v>35405</v>
      </c>
    </row>
    <row r="60" spans="1:6">
      <c r="A60" s="1" t="s">
        <v>264</v>
      </c>
      <c r="B60" s="2">
        <v>1776</v>
      </c>
      <c r="C60" t="s">
        <v>273</v>
      </c>
      <c r="D60" t="s">
        <v>274</v>
      </c>
      <c r="E60" s="4"/>
      <c r="F60" s="4">
        <v>184859.03</v>
      </c>
    </row>
    <row r="61" spans="1:6">
      <c r="A61" s="1" t="s">
        <v>264</v>
      </c>
      <c r="B61" s="2">
        <v>1777</v>
      </c>
      <c r="C61" t="s">
        <v>275</v>
      </c>
      <c r="D61" t="s">
        <v>276</v>
      </c>
      <c r="E61" s="4"/>
      <c r="F61" s="4">
        <v>47692.800000000003</v>
      </c>
    </row>
    <row r="62" spans="1:6">
      <c r="A62" s="1" t="s">
        <v>277</v>
      </c>
      <c r="B62" s="2">
        <v>1778</v>
      </c>
      <c r="C62" t="s">
        <v>278</v>
      </c>
      <c r="D62" t="s">
        <v>279</v>
      </c>
      <c r="E62" s="4"/>
      <c r="F62" s="4">
        <v>40413</v>
      </c>
    </row>
    <row r="63" spans="1:6">
      <c r="A63" s="1" t="s">
        <v>277</v>
      </c>
      <c r="B63" s="2">
        <v>1779</v>
      </c>
      <c r="C63" t="s">
        <v>280</v>
      </c>
      <c r="D63" t="s">
        <v>281</v>
      </c>
      <c r="E63" s="4"/>
      <c r="F63" s="4">
        <v>4678.2</v>
      </c>
    </row>
    <row r="64" spans="1:6">
      <c r="A64" s="1" t="s">
        <v>282</v>
      </c>
      <c r="B64" s="2">
        <v>1780</v>
      </c>
      <c r="C64" t="s">
        <v>283</v>
      </c>
      <c r="D64" t="s">
        <v>284</v>
      </c>
      <c r="E64" s="4"/>
      <c r="F64" s="4">
        <v>30000</v>
      </c>
    </row>
    <row r="65" spans="1:6">
      <c r="A65" s="1" t="s">
        <v>282</v>
      </c>
      <c r="B65" s="2">
        <v>1781</v>
      </c>
      <c r="C65" t="s">
        <v>285</v>
      </c>
      <c r="D65" t="s">
        <v>286</v>
      </c>
      <c r="E65" s="4"/>
      <c r="F65" s="4">
        <v>42500</v>
      </c>
    </row>
    <row r="66" spans="1:6">
      <c r="A66" s="1" t="s">
        <v>282</v>
      </c>
      <c r="B66" s="2">
        <v>1782</v>
      </c>
      <c r="C66" t="s">
        <v>287</v>
      </c>
      <c r="D66" t="s">
        <v>286</v>
      </c>
      <c r="E66" s="4"/>
      <c r="F66" s="4">
        <v>37500</v>
      </c>
    </row>
    <row r="67" spans="1:6">
      <c r="A67" s="1" t="s">
        <v>282</v>
      </c>
      <c r="B67" s="2">
        <v>1783</v>
      </c>
      <c r="C67" t="s">
        <v>288</v>
      </c>
      <c r="D67" t="s">
        <v>286</v>
      </c>
      <c r="E67" s="4"/>
      <c r="F67" s="4">
        <v>37500</v>
      </c>
    </row>
    <row r="68" spans="1:6">
      <c r="A68" s="1" t="s">
        <v>282</v>
      </c>
      <c r="B68" s="2">
        <v>1784</v>
      </c>
      <c r="C68" t="s">
        <v>289</v>
      </c>
      <c r="D68" t="s">
        <v>286</v>
      </c>
      <c r="E68" s="4"/>
      <c r="F68" s="4">
        <v>40000</v>
      </c>
    </row>
    <row r="69" spans="1:6">
      <c r="A69" s="1" t="s">
        <v>282</v>
      </c>
      <c r="B69" s="2">
        <v>1785</v>
      </c>
      <c r="C69" t="s">
        <v>290</v>
      </c>
      <c r="D69" t="s">
        <v>286</v>
      </c>
      <c r="E69" s="4"/>
      <c r="F69" s="4">
        <v>40000</v>
      </c>
    </row>
    <row r="70" spans="1:6">
      <c r="A70" s="1" t="s">
        <v>282</v>
      </c>
      <c r="B70" s="2">
        <v>1786</v>
      </c>
      <c r="C70" t="s">
        <v>291</v>
      </c>
      <c r="D70" t="s">
        <v>286</v>
      </c>
      <c r="E70" s="4"/>
      <c r="F70" s="4">
        <v>37500</v>
      </c>
    </row>
    <row r="71" spans="1:6">
      <c r="A71" s="1" t="s">
        <v>282</v>
      </c>
      <c r="B71" s="2">
        <v>1787</v>
      </c>
      <c r="C71" t="s">
        <v>292</v>
      </c>
      <c r="D71" t="s">
        <v>293</v>
      </c>
      <c r="E71" s="4"/>
      <c r="F71" s="4">
        <v>34000</v>
      </c>
    </row>
    <row r="72" spans="1:6">
      <c r="A72" s="1" t="s">
        <v>282</v>
      </c>
      <c r="B72" s="2">
        <v>1788</v>
      </c>
      <c r="C72" t="s">
        <v>294</v>
      </c>
      <c r="D72" t="s">
        <v>295</v>
      </c>
      <c r="E72" s="4"/>
      <c r="F72" s="4">
        <v>42500</v>
      </c>
    </row>
    <row r="73" spans="1:6">
      <c r="A73" s="1" t="s">
        <v>282</v>
      </c>
      <c r="B73" s="2">
        <v>1789</v>
      </c>
      <c r="C73" t="s">
        <v>296</v>
      </c>
      <c r="D73" t="s">
        <v>297</v>
      </c>
      <c r="E73" s="4"/>
      <c r="F73" s="4">
        <v>56520</v>
      </c>
    </row>
    <row r="74" spans="1:6">
      <c r="A74" s="1" t="s">
        <v>282</v>
      </c>
      <c r="B74" s="2">
        <v>1790</v>
      </c>
      <c r="C74" t="s">
        <v>298</v>
      </c>
      <c r="D74" t="s">
        <v>297</v>
      </c>
      <c r="E74" s="4"/>
      <c r="F74" s="4">
        <v>49500</v>
      </c>
    </row>
    <row r="75" spans="1:6">
      <c r="A75" s="1" t="s">
        <v>282</v>
      </c>
      <c r="B75" s="2">
        <v>1791</v>
      </c>
      <c r="C75" t="s">
        <v>299</v>
      </c>
      <c r="D75" t="s">
        <v>297</v>
      </c>
      <c r="E75" s="4"/>
      <c r="F75" s="4">
        <v>63720</v>
      </c>
    </row>
    <row r="76" spans="1:6">
      <c r="A76" s="1" t="s">
        <v>282</v>
      </c>
      <c r="B76" s="2">
        <v>1792</v>
      </c>
      <c r="C76" t="s">
        <v>300</v>
      </c>
      <c r="D76" t="s">
        <v>297</v>
      </c>
      <c r="E76" s="4"/>
      <c r="F76" s="4">
        <v>10800</v>
      </c>
    </row>
    <row r="77" spans="1:6">
      <c r="A77" s="1" t="s">
        <v>282</v>
      </c>
      <c r="B77" s="2">
        <v>1793</v>
      </c>
      <c r="C77" t="s">
        <v>301</v>
      </c>
      <c r="D77" t="s">
        <v>297</v>
      </c>
      <c r="E77" s="4"/>
      <c r="F77" s="4">
        <v>18990</v>
      </c>
    </row>
    <row r="78" spans="1:6">
      <c r="A78" s="1" t="s">
        <v>282</v>
      </c>
      <c r="B78" s="2">
        <v>1794</v>
      </c>
      <c r="C78" t="s">
        <v>302</v>
      </c>
      <c r="D78" t="s">
        <v>297</v>
      </c>
      <c r="E78" s="4"/>
      <c r="F78" s="4">
        <v>27810</v>
      </c>
    </row>
    <row r="79" spans="1:6">
      <c r="A79" s="1" t="s">
        <v>282</v>
      </c>
      <c r="B79" s="2">
        <v>1795</v>
      </c>
      <c r="C79" t="s">
        <v>303</v>
      </c>
      <c r="D79" t="s">
        <v>297</v>
      </c>
      <c r="E79" s="4"/>
      <c r="F79" s="4">
        <v>5760</v>
      </c>
    </row>
    <row r="80" spans="1:6">
      <c r="A80" s="1" t="s">
        <v>282</v>
      </c>
      <c r="B80" s="2">
        <v>1796</v>
      </c>
      <c r="C80" t="s">
        <v>304</v>
      </c>
      <c r="D80" t="s">
        <v>297</v>
      </c>
      <c r="E80" s="4"/>
      <c r="F80" s="4">
        <v>26460</v>
      </c>
    </row>
    <row r="81" spans="1:6">
      <c r="A81" s="1" t="s">
        <v>282</v>
      </c>
      <c r="B81" s="2">
        <v>1797</v>
      </c>
      <c r="C81" t="s">
        <v>305</v>
      </c>
      <c r="D81" t="s">
        <v>297</v>
      </c>
      <c r="E81" s="4"/>
      <c r="F81" s="4">
        <v>23850</v>
      </c>
    </row>
    <row r="82" spans="1:6">
      <c r="A82" s="1" t="s">
        <v>282</v>
      </c>
      <c r="B82" s="2">
        <v>1798</v>
      </c>
      <c r="C82" t="s">
        <v>306</v>
      </c>
      <c r="D82" t="s">
        <v>297</v>
      </c>
      <c r="E82" s="4"/>
      <c r="F82" s="4">
        <v>10800</v>
      </c>
    </row>
    <row r="83" spans="1:6">
      <c r="A83" s="1" t="s">
        <v>282</v>
      </c>
      <c r="B83" s="2">
        <v>1799</v>
      </c>
      <c r="C83" t="s">
        <v>307</v>
      </c>
      <c r="D83" t="s">
        <v>297</v>
      </c>
      <c r="E83" s="4"/>
      <c r="F83" s="4">
        <v>71820</v>
      </c>
    </row>
    <row r="84" spans="1:6">
      <c r="A84" s="1" t="s">
        <v>282</v>
      </c>
      <c r="B84" s="2">
        <v>1800</v>
      </c>
      <c r="C84" t="s">
        <v>308</v>
      </c>
      <c r="D84" t="s">
        <v>297</v>
      </c>
      <c r="E84" s="4"/>
      <c r="F84" s="4">
        <v>10800</v>
      </c>
    </row>
    <row r="85" spans="1:6">
      <c r="A85" s="1" t="s">
        <v>282</v>
      </c>
      <c r="B85" s="2">
        <v>1801</v>
      </c>
      <c r="C85" t="s">
        <v>309</v>
      </c>
      <c r="D85" t="s">
        <v>297</v>
      </c>
      <c r="E85" s="4"/>
      <c r="F85" s="4">
        <v>27000</v>
      </c>
    </row>
    <row r="86" spans="1:6">
      <c r="A86" s="1" t="s">
        <v>282</v>
      </c>
      <c r="B86" s="2">
        <v>1802</v>
      </c>
      <c r="C86" t="s">
        <v>310</v>
      </c>
      <c r="D86" t="s">
        <v>297</v>
      </c>
      <c r="E86" s="4"/>
      <c r="F86" s="4">
        <v>8640</v>
      </c>
    </row>
    <row r="87" spans="1:6">
      <c r="A87" s="1" t="s">
        <v>282</v>
      </c>
      <c r="B87" s="2">
        <v>1803</v>
      </c>
      <c r="C87" t="s">
        <v>311</v>
      </c>
      <c r="D87" t="s">
        <v>297</v>
      </c>
      <c r="E87" s="4"/>
      <c r="F87" s="4">
        <v>23643</v>
      </c>
    </row>
    <row r="88" spans="1:6">
      <c r="A88" s="1" t="s">
        <v>282</v>
      </c>
      <c r="B88" s="2">
        <v>1804</v>
      </c>
      <c r="C88" t="s">
        <v>312</v>
      </c>
      <c r="D88" t="s">
        <v>297</v>
      </c>
      <c r="E88" s="4"/>
      <c r="F88" s="4">
        <v>41580</v>
      </c>
    </row>
    <row r="89" spans="1:6">
      <c r="A89" s="1" t="s">
        <v>282</v>
      </c>
      <c r="B89" s="2">
        <v>1805</v>
      </c>
      <c r="C89" t="s">
        <v>313</v>
      </c>
      <c r="D89" t="s">
        <v>297</v>
      </c>
      <c r="E89" s="4"/>
      <c r="F89" s="4">
        <v>5400</v>
      </c>
    </row>
    <row r="90" spans="1:6">
      <c r="A90" s="1" t="s">
        <v>282</v>
      </c>
      <c r="B90" s="2">
        <v>1806</v>
      </c>
      <c r="C90" t="s">
        <v>314</v>
      </c>
      <c r="D90" t="s">
        <v>297</v>
      </c>
      <c r="E90" s="4"/>
      <c r="F90" s="4">
        <v>19440</v>
      </c>
    </row>
    <row r="91" spans="1:6">
      <c r="A91" s="1" t="s">
        <v>282</v>
      </c>
      <c r="B91" s="2">
        <v>1807</v>
      </c>
      <c r="C91" t="s">
        <v>315</v>
      </c>
      <c r="D91" t="s">
        <v>297</v>
      </c>
      <c r="E91" s="4"/>
      <c r="F91" s="4">
        <v>17280</v>
      </c>
    </row>
    <row r="92" spans="1:6">
      <c r="A92" s="1" t="s">
        <v>282</v>
      </c>
      <c r="B92" s="2">
        <v>1808</v>
      </c>
      <c r="C92" t="s">
        <v>316</v>
      </c>
      <c r="D92" t="s">
        <v>297</v>
      </c>
      <c r="E92" s="4"/>
      <c r="F92" s="4">
        <v>19440</v>
      </c>
    </row>
    <row r="93" spans="1:6">
      <c r="A93" s="1" t="s">
        <v>282</v>
      </c>
      <c r="B93" s="2">
        <v>1809</v>
      </c>
      <c r="C93" t="s">
        <v>317</v>
      </c>
      <c r="D93" t="s">
        <v>297</v>
      </c>
      <c r="E93" s="4"/>
      <c r="F93" s="4">
        <v>19980</v>
      </c>
    </row>
    <row r="94" spans="1:6">
      <c r="A94" s="1" t="s">
        <v>282</v>
      </c>
      <c r="B94" s="2">
        <v>1810</v>
      </c>
      <c r="C94" t="s">
        <v>318</v>
      </c>
      <c r="D94" t="s">
        <v>297</v>
      </c>
      <c r="E94" s="4"/>
      <c r="F94" s="4">
        <v>3600</v>
      </c>
    </row>
    <row r="95" spans="1:6">
      <c r="A95" s="1" t="s">
        <v>282</v>
      </c>
      <c r="B95" s="2">
        <v>1811</v>
      </c>
      <c r="C95" t="s">
        <v>319</v>
      </c>
      <c r="D95" t="s">
        <v>297</v>
      </c>
      <c r="E95" s="4"/>
      <c r="F95" s="4">
        <v>8640</v>
      </c>
    </row>
    <row r="96" spans="1:6">
      <c r="A96" s="1" t="s">
        <v>282</v>
      </c>
      <c r="B96" s="2">
        <v>1812</v>
      </c>
      <c r="C96" t="s">
        <v>320</v>
      </c>
      <c r="D96" t="s">
        <v>297</v>
      </c>
      <c r="E96" s="4"/>
      <c r="F96" s="4">
        <v>14400</v>
      </c>
    </row>
    <row r="97" spans="1:6">
      <c r="A97" s="1" t="s">
        <v>282</v>
      </c>
      <c r="B97" s="2">
        <v>1813</v>
      </c>
      <c r="C97" t="s">
        <v>321</v>
      </c>
      <c r="D97" t="s">
        <v>297</v>
      </c>
      <c r="E97" s="4"/>
      <c r="F97" s="4">
        <v>3420</v>
      </c>
    </row>
    <row r="98" spans="1:6">
      <c r="A98" s="1" t="s">
        <v>282</v>
      </c>
      <c r="B98" s="2">
        <v>1814</v>
      </c>
      <c r="C98" t="s">
        <v>322</v>
      </c>
      <c r="D98" t="s">
        <v>297</v>
      </c>
      <c r="E98" s="4"/>
      <c r="F98" s="4">
        <v>9990</v>
      </c>
    </row>
    <row r="99" spans="1:6">
      <c r="A99" s="1" t="s">
        <v>282</v>
      </c>
      <c r="B99" s="2">
        <v>1815</v>
      </c>
      <c r="C99" t="s">
        <v>323</v>
      </c>
      <c r="D99" t="s">
        <v>297</v>
      </c>
      <c r="E99" s="4"/>
      <c r="F99" s="4">
        <v>3330</v>
      </c>
    </row>
    <row r="100" spans="1:6">
      <c r="A100" s="1" t="s">
        <v>282</v>
      </c>
      <c r="B100" s="2">
        <v>1816</v>
      </c>
      <c r="C100" t="s">
        <v>36</v>
      </c>
      <c r="D100" t="s">
        <v>136</v>
      </c>
      <c r="E100" s="4"/>
      <c r="F100" s="4">
        <v>0</v>
      </c>
    </row>
    <row r="101" spans="1:6">
      <c r="A101" s="1" t="s">
        <v>282</v>
      </c>
      <c r="B101" s="2">
        <v>1817</v>
      </c>
      <c r="C101" t="s">
        <v>324</v>
      </c>
      <c r="D101" t="s">
        <v>297</v>
      </c>
      <c r="E101" s="4"/>
      <c r="F101" s="4">
        <v>17280</v>
      </c>
    </row>
    <row r="102" spans="1:6">
      <c r="A102" s="1" t="s">
        <v>282</v>
      </c>
      <c r="B102" s="2">
        <v>1818</v>
      </c>
      <c r="C102" t="s">
        <v>36</v>
      </c>
      <c r="D102" t="s">
        <v>136</v>
      </c>
      <c r="E102" s="4"/>
      <c r="F102" s="4">
        <v>0</v>
      </c>
    </row>
    <row r="103" spans="1:6">
      <c r="A103" s="1" t="s">
        <v>282</v>
      </c>
      <c r="B103" s="2">
        <v>1819</v>
      </c>
      <c r="C103" t="s">
        <v>325</v>
      </c>
      <c r="D103" t="s">
        <v>297</v>
      </c>
      <c r="E103" s="4"/>
      <c r="F103" s="4">
        <v>28980</v>
      </c>
    </row>
    <row r="104" spans="1:6">
      <c r="A104" s="1" t="s">
        <v>282</v>
      </c>
      <c r="B104" s="2">
        <v>1820</v>
      </c>
      <c r="C104" t="s">
        <v>326</v>
      </c>
      <c r="D104" t="s">
        <v>297</v>
      </c>
      <c r="E104" s="4"/>
      <c r="F104" s="4">
        <v>18540</v>
      </c>
    </row>
    <row r="105" spans="1:6">
      <c r="A105" s="1" t="s">
        <v>282</v>
      </c>
      <c r="B105" s="2">
        <v>1821</v>
      </c>
      <c r="C105" t="s">
        <v>327</v>
      </c>
      <c r="D105" t="s">
        <v>297</v>
      </c>
      <c r="E105" s="4"/>
      <c r="F105" s="4">
        <v>23040</v>
      </c>
    </row>
    <row r="106" spans="1:6">
      <c r="A106" s="1" t="s">
        <v>282</v>
      </c>
      <c r="B106" s="2">
        <v>1822</v>
      </c>
      <c r="C106" t="s">
        <v>328</v>
      </c>
      <c r="D106" t="s">
        <v>297</v>
      </c>
      <c r="E106" s="4"/>
      <c r="F106" s="4">
        <v>22050</v>
      </c>
    </row>
    <row r="107" spans="1:6">
      <c r="A107" s="1" t="s">
        <v>282</v>
      </c>
      <c r="B107" s="2">
        <v>1823</v>
      </c>
      <c r="C107" t="s">
        <v>329</v>
      </c>
      <c r="D107" t="s">
        <v>297</v>
      </c>
      <c r="E107" s="4"/>
      <c r="F107" s="4">
        <v>33030</v>
      </c>
    </row>
    <row r="108" spans="1:6">
      <c r="A108" s="1" t="s">
        <v>282</v>
      </c>
      <c r="B108" s="2">
        <v>1824</v>
      </c>
      <c r="C108" t="s">
        <v>330</v>
      </c>
      <c r="D108" t="s">
        <v>297</v>
      </c>
      <c r="E108" s="4"/>
      <c r="F108" s="4">
        <v>18720</v>
      </c>
    </row>
    <row r="109" spans="1:6">
      <c r="A109" s="1" t="s">
        <v>282</v>
      </c>
      <c r="B109" s="2">
        <v>1825</v>
      </c>
      <c r="C109" t="s">
        <v>331</v>
      </c>
      <c r="D109" t="s">
        <v>297</v>
      </c>
      <c r="E109" s="4"/>
      <c r="F109" s="4">
        <v>31500</v>
      </c>
    </row>
    <row r="110" spans="1:6">
      <c r="A110" s="1" t="s">
        <v>282</v>
      </c>
      <c r="B110" s="2">
        <v>1826</v>
      </c>
      <c r="C110" t="s">
        <v>332</v>
      </c>
      <c r="D110" t="s">
        <v>297</v>
      </c>
      <c r="E110" s="4"/>
      <c r="F110" s="4">
        <v>35820</v>
      </c>
    </row>
    <row r="111" spans="1:6">
      <c r="A111" s="1" t="s">
        <v>282</v>
      </c>
      <c r="B111" s="2">
        <v>1827</v>
      </c>
      <c r="C111" t="s">
        <v>333</v>
      </c>
      <c r="D111" t="s">
        <v>297</v>
      </c>
      <c r="E111" s="4"/>
      <c r="F111" s="4">
        <v>25920</v>
      </c>
    </row>
    <row r="112" spans="1:6">
      <c r="A112" s="1" t="s">
        <v>282</v>
      </c>
      <c r="B112" s="2">
        <v>1828</v>
      </c>
      <c r="C112" t="s">
        <v>334</v>
      </c>
      <c r="D112" t="s">
        <v>297</v>
      </c>
      <c r="E112" s="4"/>
      <c r="F112" s="4">
        <v>34560</v>
      </c>
    </row>
    <row r="113" spans="1:6">
      <c r="A113" s="1" t="s">
        <v>282</v>
      </c>
      <c r="B113" s="2">
        <v>1829</v>
      </c>
      <c r="C113" t="s">
        <v>335</v>
      </c>
      <c r="D113" t="s">
        <v>297</v>
      </c>
      <c r="E113" s="4"/>
      <c r="F113" s="4">
        <v>47520</v>
      </c>
    </row>
    <row r="114" spans="1:6">
      <c r="A114" s="1" t="s">
        <v>282</v>
      </c>
      <c r="B114" s="2">
        <v>1830</v>
      </c>
      <c r="C114" t="s">
        <v>336</v>
      </c>
      <c r="D114" t="s">
        <v>297</v>
      </c>
      <c r="E114" s="4"/>
      <c r="F114" s="4">
        <v>31950</v>
      </c>
    </row>
    <row r="115" spans="1:6">
      <c r="A115" s="1" t="s">
        <v>282</v>
      </c>
      <c r="B115" s="2">
        <v>1831</v>
      </c>
      <c r="C115" t="s">
        <v>337</v>
      </c>
      <c r="D115" t="s">
        <v>297</v>
      </c>
      <c r="E115" s="4"/>
      <c r="F115" s="4">
        <v>12240</v>
      </c>
    </row>
    <row r="116" spans="1:6">
      <c r="A116" s="1">
        <v>43099</v>
      </c>
      <c r="B116" s="2" t="s">
        <v>73</v>
      </c>
      <c r="C116" t="s">
        <v>146</v>
      </c>
      <c r="D116" t="s">
        <v>209</v>
      </c>
      <c r="E116" s="4"/>
      <c r="F116" s="4">
        <v>10176</v>
      </c>
    </row>
    <row r="117" spans="1:6">
      <c r="A117" s="1">
        <v>43099</v>
      </c>
      <c r="B117" s="2" t="s">
        <v>73</v>
      </c>
      <c r="C117" t="s">
        <v>146</v>
      </c>
      <c r="D117" t="s">
        <v>338</v>
      </c>
      <c r="E117" s="4"/>
      <c r="F117" s="6">
        <v>2820.39</v>
      </c>
    </row>
    <row r="118" spans="1:6" ht="15.75" thickBot="1">
      <c r="F118" s="24">
        <f>SUM(F9:F117)</f>
        <v>4266441.1999999993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044A-5D52-4095-ADDA-EC2E098AB8EA}">
  <sheetPr>
    <pageSetUpPr fitToPage="1"/>
  </sheetPr>
  <dimension ref="A11:J83"/>
  <sheetViews>
    <sheetView topLeftCell="A15" zoomScale="85" zoomScaleNormal="85" workbookViewId="0">
      <selection activeCell="G21" sqref="G21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1240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2907857.94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45299</v>
      </c>
      <c r="B24" s="2">
        <v>2524</v>
      </c>
      <c r="C24" s="3" t="s">
        <v>991</v>
      </c>
      <c r="D24" s="3" t="s">
        <v>1235</v>
      </c>
      <c r="E24" s="4"/>
      <c r="F24" s="4">
        <v>121600</v>
      </c>
      <c r="G24" s="132">
        <f>G21+E24-F24</f>
        <v>2786257.94</v>
      </c>
      <c r="H24" s="105"/>
      <c r="I24" s="105"/>
      <c r="J24" s="105"/>
    </row>
    <row r="25" spans="1:10" ht="16.5" customHeight="1">
      <c r="A25" s="13">
        <v>45308</v>
      </c>
      <c r="B25" s="2" t="s">
        <v>73</v>
      </c>
      <c r="C25" s="3" t="s">
        <v>1086</v>
      </c>
      <c r="D25" s="3" t="s">
        <v>1241</v>
      </c>
      <c r="E25" s="4"/>
      <c r="F25" s="4">
        <v>1305002.33</v>
      </c>
      <c r="G25" s="132">
        <f>G24+E25-F25</f>
        <v>1481255.6099999999</v>
      </c>
    </row>
    <row r="26" spans="1:10" ht="15" customHeight="1">
      <c r="A26" s="13">
        <v>45315</v>
      </c>
      <c r="B26" s="2">
        <v>2525</v>
      </c>
      <c r="C26" s="3" t="s">
        <v>991</v>
      </c>
      <c r="D26" s="3" t="s">
        <v>1235</v>
      </c>
      <c r="E26" s="4"/>
      <c r="F26" s="4">
        <v>50000</v>
      </c>
      <c r="G26" s="132">
        <f t="shared" ref="G26:G40" si="0">G25+E26-F26</f>
        <v>1431255.6099999999</v>
      </c>
      <c r="H26" s="105"/>
      <c r="I26" s="105"/>
      <c r="J26" s="105"/>
    </row>
    <row r="27" spans="1:10" ht="15" customHeight="1">
      <c r="A27" s="13">
        <v>45315</v>
      </c>
      <c r="B27" s="2">
        <v>2526</v>
      </c>
      <c r="C27" s="3" t="s">
        <v>1233</v>
      </c>
      <c r="D27" s="3" t="s">
        <v>685</v>
      </c>
      <c r="E27" s="4"/>
      <c r="F27" s="4">
        <v>46152.800000000003</v>
      </c>
      <c r="G27" s="132">
        <f t="shared" si="0"/>
        <v>1385102.8099999998</v>
      </c>
      <c r="H27" s="105"/>
      <c r="I27" s="105"/>
      <c r="J27" s="105"/>
    </row>
    <row r="28" spans="1:10" ht="15" customHeight="1">
      <c r="A28" s="13">
        <v>45315</v>
      </c>
      <c r="B28" s="2">
        <v>2527</v>
      </c>
      <c r="C28" s="3" t="s">
        <v>1242</v>
      </c>
      <c r="D28" s="3" t="s">
        <v>1243</v>
      </c>
      <c r="E28" s="4"/>
      <c r="F28" s="4">
        <v>30000</v>
      </c>
      <c r="G28" s="132">
        <f t="shared" si="0"/>
        <v>1355102.8099999998</v>
      </c>
      <c r="H28" s="105"/>
      <c r="I28" s="105"/>
      <c r="J28" s="105"/>
    </row>
    <row r="29" spans="1:10" ht="15" customHeight="1">
      <c r="A29" s="13">
        <v>45315</v>
      </c>
      <c r="B29" s="2">
        <v>2528</v>
      </c>
      <c r="C29" s="3" t="s">
        <v>1244</v>
      </c>
      <c r="D29" s="3" t="s">
        <v>1243</v>
      </c>
      <c r="E29" s="4"/>
      <c r="F29" s="4">
        <v>30000</v>
      </c>
      <c r="G29" s="132">
        <f t="shared" si="0"/>
        <v>1325102.8099999998</v>
      </c>
      <c r="H29" s="105"/>
      <c r="I29" s="105"/>
      <c r="J29" s="105"/>
    </row>
    <row r="30" spans="1:10" ht="15" customHeight="1">
      <c r="A30" s="13">
        <v>45315</v>
      </c>
      <c r="B30" s="2">
        <v>2529</v>
      </c>
      <c r="C30" s="3" t="s">
        <v>1245</v>
      </c>
      <c r="D30" s="3" t="s">
        <v>1243</v>
      </c>
      <c r="E30" s="4"/>
      <c r="F30" s="4">
        <v>30000</v>
      </c>
      <c r="G30" s="132">
        <f t="shared" si="0"/>
        <v>1295102.8099999998</v>
      </c>
      <c r="H30" s="105"/>
      <c r="I30" s="105"/>
      <c r="J30" s="105"/>
    </row>
    <row r="31" spans="1:10" ht="15" customHeight="1">
      <c r="A31" s="13">
        <v>45315</v>
      </c>
      <c r="B31" s="2">
        <v>2530</v>
      </c>
      <c r="C31" s="3" t="s">
        <v>1246</v>
      </c>
      <c r="D31" s="3" t="s">
        <v>1243</v>
      </c>
      <c r="E31" s="4"/>
      <c r="F31" s="4">
        <v>30000</v>
      </c>
      <c r="G31" s="132">
        <f t="shared" si="0"/>
        <v>1265102.8099999998</v>
      </c>
      <c r="H31" s="105"/>
      <c r="I31" s="105"/>
      <c r="J31" s="105"/>
    </row>
    <row r="32" spans="1:10" ht="15" customHeight="1">
      <c r="A32" s="13">
        <v>45315</v>
      </c>
      <c r="B32" s="2">
        <v>2531</v>
      </c>
      <c r="C32" s="3" t="s">
        <v>1247</v>
      </c>
      <c r="D32" s="3" t="s">
        <v>1243</v>
      </c>
      <c r="E32" s="4"/>
      <c r="F32" s="4">
        <v>30000</v>
      </c>
      <c r="G32" s="132">
        <f t="shared" si="0"/>
        <v>1235102.8099999998</v>
      </c>
      <c r="H32" s="105"/>
      <c r="I32" s="105"/>
      <c r="J32" s="105"/>
    </row>
    <row r="33" spans="1:10" ht="15" customHeight="1">
      <c r="A33" s="13">
        <v>45315</v>
      </c>
      <c r="B33" s="2">
        <v>2532</v>
      </c>
      <c r="C33" t="s">
        <v>1248</v>
      </c>
      <c r="D33" s="3" t="s">
        <v>1243</v>
      </c>
      <c r="E33" s="4"/>
      <c r="F33" s="4">
        <v>30000</v>
      </c>
      <c r="G33" s="132">
        <f t="shared" si="0"/>
        <v>1205102.8099999998</v>
      </c>
      <c r="H33" s="105"/>
      <c r="I33" s="105"/>
      <c r="J33" s="105"/>
    </row>
    <row r="34" spans="1:10" ht="15" customHeight="1">
      <c r="A34" s="13">
        <v>45315</v>
      </c>
      <c r="B34" s="2">
        <v>2533</v>
      </c>
      <c r="C34" t="s">
        <v>1249</v>
      </c>
      <c r="D34" s="3" t="s">
        <v>1243</v>
      </c>
      <c r="E34" s="4"/>
      <c r="F34" s="4">
        <v>30000</v>
      </c>
      <c r="G34" s="132">
        <f t="shared" si="0"/>
        <v>1175102.8099999998</v>
      </c>
      <c r="H34" s="105"/>
      <c r="I34" s="105"/>
      <c r="J34" s="105"/>
    </row>
    <row r="35" spans="1:10" ht="15" customHeight="1">
      <c r="A35" s="13">
        <v>45316</v>
      </c>
      <c r="B35" s="2">
        <v>2534</v>
      </c>
      <c r="C35" t="s">
        <v>1149</v>
      </c>
      <c r="D35" s="3" t="s">
        <v>1250</v>
      </c>
      <c r="E35" s="4"/>
      <c r="F35" s="4">
        <v>322472.34999999998</v>
      </c>
      <c r="G35" s="132">
        <f t="shared" si="0"/>
        <v>852630.45999999985</v>
      </c>
      <c r="H35" s="105"/>
      <c r="I35" s="105"/>
      <c r="J35" s="105"/>
    </row>
    <row r="36" spans="1:10" ht="15" customHeight="1">
      <c r="A36" s="13">
        <v>45316</v>
      </c>
      <c r="B36" s="2">
        <v>2535</v>
      </c>
      <c r="C36" t="s">
        <v>1152</v>
      </c>
      <c r="D36" s="3" t="s">
        <v>1173</v>
      </c>
      <c r="E36" s="4"/>
      <c r="F36" s="4">
        <v>775</v>
      </c>
      <c r="G36" s="132">
        <f t="shared" si="0"/>
        <v>851855.45999999985</v>
      </c>
      <c r="H36" s="105"/>
      <c r="I36" s="105"/>
      <c r="J36" s="105"/>
    </row>
    <row r="37" spans="1:10" ht="15" customHeight="1">
      <c r="A37" s="13">
        <v>45316</v>
      </c>
      <c r="B37" s="100" t="s">
        <v>73</v>
      </c>
      <c r="C37" t="s">
        <v>1251</v>
      </c>
      <c r="D37" s="3" t="s">
        <v>1252</v>
      </c>
      <c r="E37" s="4"/>
      <c r="F37" s="4">
        <v>390000</v>
      </c>
      <c r="G37" s="132">
        <f t="shared" si="0"/>
        <v>461855.45999999985</v>
      </c>
      <c r="H37" s="105"/>
      <c r="I37" s="105"/>
      <c r="J37" s="105"/>
    </row>
    <row r="38" spans="1:10" ht="15" customHeight="1">
      <c r="A38" s="13">
        <v>45321</v>
      </c>
      <c r="B38" s="2" t="s">
        <v>679</v>
      </c>
      <c r="C38" s="3" t="s">
        <v>661</v>
      </c>
      <c r="D38" s="3" t="s">
        <v>1253</v>
      </c>
      <c r="E38" s="4">
        <v>610</v>
      </c>
      <c r="F38" s="4"/>
      <c r="G38" s="132">
        <f t="shared" si="0"/>
        <v>462465.45999999985</v>
      </c>
      <c r="H38" s="105"/>
      <c r="I38" s="105"/>
      <c r="J38" s="105"/>
    </row>
    <row r="39" spans="1:10" ht="15" customHeight="1">
      <c r="A39" s="13">
        <v>45322</v>
      </c>
      <c r="B39" s="100">
        <v>2536</v>
      </c>
      <c r="C39" t="s">
        <v>1254</v>
      </c>
      <c r="D39" s="3" t="s">
        <v>1255</v>
      </c>
      <c r="E39" s="4"/>
      <c r="F39" s="4">
        <v>70800</v>
      </c>
      <c r="G39" s="132">
        <f t="shared" si="0"/>
        <v>391665.45999999985</v>
      </c>
      <c r="H39" s="105"/>
      <c r="I39" s="105"/>
      <c r="J39" s="105"/>
    </row>
    <row r="40" spans="1:10" ht="16.5" thickBot="1">
      <c r="A40" s="29">
        <v>45322</v>
      </c>
      <c r="B40" s="30" t="s">
        <v>73</v>
      </c>
      <c r="C40" s="32" t="s">
        <v>146</v>
      </c>
      <c r="D40" s="32" t="s">
        <v>1256</v>
      </c>
      <c r="E40" s="10"/>
      <c r="F40" s="10">
        <v>3647.41</v>
      </c>
      <c r="G40" s="133">
        <f t="shared" si="0"/>
        <v>388018.04999999987</v>
      </c>
      <c r="H40" s="105"/>
      <c r="I40" s="105"/>
      <c r="J40" s="105"/>
    </row>
    <row r="41" spans="1:10" ht="15.75">
      <c r="A41" s="1"/>
      <c r="B41" s="2"/>
      <c r="C41" s="3"/>
      <c r="D41" s="3"/>
      <c r="E41" s="4"/>
      <c r="F41" s="4"/>
      <c r="H41" s="105"/>
      <c r="I41" s="105"/>
      <c r="J41" s="105"/>
    </row>
    <row r="42" spans="1:10" ht="15.7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7.25">
      <c r="B46" s="115" t="s">
        <v>1217</v>
      </c>
      <c r="E46" s="105" t="s">
        <v>1188</v>
      </c>
      <c r="F46" s="105"/>
      <c r="H46" s="105"/>
      <c r="I46" s="105"/>
      <c r="J46" s="105"/>
    </row>
    <row r="47" spans="1:10" ht="15.75">
      <c r="A47" s="105"/>
      <c r="B47" s="118" t="s">
        <v>844</v>
      </c>
      <c r="C47" s="118"/>
      <c r="D47" s="118"/>
      <c r="E47" s="118" t="s">
        <v>845</v>
      </c>
      <c r="F47" s="118"/>
      <c r="G47" s="118"/>
      <c r="H47" s="118"/>
      <c r="I47" s="118"/>
      <c r="J47" s="118"/>
    </row>
    <row r="48" spans="1:10" ht="17.25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8" thickBot="1">
      <c r="A53" s="119"/>
      <c r="B53" s="107"/>
      <c r="C53" s="105"/>
      <c r="D53" s="213"/>
      <c r="E53" s="115"/>
      <c r="F53" s="115"/>
      <c r="G53" s="115"/>
      <c r="H53" s="115"/>
      <c r="I53" s="115"/>
      <c r="J53" s="115"/>
    </row>
    <row r="54" spans="1:10" ht="17.25">
      <c r="A54" s="119"/>
      <c r="B54" s="107"/>
      <c r="C54" s="105"/>
      <c r="D54" s="116" t="s">
        <v>987</v>
      </c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20" t="s">
        <v>920</v>
      </c>
      <c r="E55" s="121"/>
      <c r="F55" s="121"/>
      <c r="G55" s="121"/>
      <c r="H55" s="121"/>
      <c r="I55" s="121"/>
      <c r="J55" s="121"/>
    </row>
    <row r="56" spans="1:10" ht="16.5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>
      <c r="A57" s="1"/>
      <c r="B57" s="2"/>
      <c r="D57" s="40"/>
      <c r="E57" s="40"/>
      <c r="F57" s="40"/>
      <c r="G57" s="40"/>
      <c r="H57" s="40"/>
      <c r="I57" s="40"/>
      <c r="J57" s="40"/>
    </row>
    <row r="58" spans="1:10">
      <c r="A58" s="1"/>
      <c r="B58" s="2"/>
      <c r="E58" s="4"/>
      <c r="F58" s="4"/>
    </row>
    <row r="59" spans="1:10">
      <c r="A59" s="1"/>
      <c r="B59" s="2"/>
      <c r="D59" s="27"/>
      <c r="E59" s="4"/>
      <c r="F59" s="4"/>
    </row>
    <row r="60" spans="1:10">
      <c r="A60" s="1"/>
      <c r="B60" s="2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83" spans="4:4">
      <c r="D83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A247-1D8D-4533-BA67-D78404987F52}">
  <sheetPr>
    <pageSetUpPr fitToPage="1"/>
  </sheetPr>
  <dimension ref="A11:J84"/>
  <sheetViews>
    <sheetView topLeftCell="A11" zoomScale="85" zoomScaleNormal="85" workbookViewId="0">
      <selection activeCell="D63" sqref="D63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1257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388018.05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45323</v>
      </c>
      <c r="B24" s="100">
        <v>2537</v>
      </c>
      <c r="C24" t="s">
        <v>1149</v>
      </c>
      <c r="D24" s="3" t="s">
        <v>1250</v>
      </c>
      <c r="E24" s="4"/>
      <c r="F24" s="4">
        <v>1187.7</v>
      </c>
      <c r="G24" s="132">
        <f>G21+E24-F24</f>
        <v>386830.35</v>
      </c>
      <c r="H24" s="105"/>
      <c r="I24" s="105"/>
      <c r="J24" s="105"/>
    </row>
    <row r="25" spans="1:10" ht="17.25" customHeight="1">
      <c r="A25" s="13">
        <v>45327</v>
      </c>
      <c r="B25" s="100" t="s">
        <v>679</v>
      </c>
      <c r="C25" s="3" t="s">
        <v>661</v>
      </c>
      <c r="D25" s="3" t="s">
        <v>1258</v>
      </c>
      <c r="E25" s="4">
        <v>22100</v>
      </c>
      <c r="F25" s="4"/>
      <c r="G25" s="132">
        <f>G24+E25-F25</f>
        <v>408930.35</v>
      </c>
      <c r="H25" s="105"/>
      <c r="I25" s="105"/>
      <c r="J25" s="105"/>
    </row>
    <row r="26" spans="1:10" ht="16.5" customHeight="1">
      <c r="A26" s="13">
        <v>45328</v>
      </c>
      <c r="B26" s="100">
        <v>2538</v>
      </c>
      <c r="C26" t="s">
        <v>1254</v>
      </c>
      <c r="D26" s="3" t="s">
        <v>1259</v>
      </c>
      <c r="E26" s="4"/>
      <c r="F26" s="4">
        <v>87950</v>
      </c>
      <c r="G26" s="132">
        <f t="shared" ref="G26:G39" si="0">G25+E26-F26</f>
        <v>320980.34999999998</v>
      </c>
    </row>
    <row r="27" spans="1:10" ht="15" customHeight="1">
      <c r="A27" s="13">
        <v>45334</v>
      </c>
      <c r="B27" s="100">
        <v>2539</v>
      </c>
      <c r="C27" t="s">
        <v>927</v>
      </c>
      <c r="D27" s="3" t="s">
        <v>1260</v>
      </c>
      <c r="E27" s="4"/>
      <c r="F27" s="4">
        <v>100000</v>
      </c>
      <c r="G27" s="132">
        <f t="shared" si="0"/>
        <v>220980.34999999998</v>
      </c>
      <c r="H27" s="105"/>
      <c r="I27" s="105"/>
      <c r="J27" s="105"/>
    </row>
    <row r="28" spans="1:10" ht="15" customHeight="1">
      <c r="A28" s="13">
        <v>45336</v>
      </c>
      <c r="B28" s="2" t="s">
        <v>679</v>
      </c>
      <c r="C28" s="3" t="s">
        <v>661</v>
      </c>
      <c r="D28" s="3" t="s">
        <v>697</v>
      </c>
      <c r="E28" s="4">
        <v>2500000</v>
      </c>
      <c r="F28" s="4"/>
      <c r="G28" s="132">
        <f t="shared" si="0"/>
        <v>2720980.35</v>
      </c>
      <c r="H28" s="105"/>
      <c r="I28" s="105"/>
      <c r="J28" s="105"/>
    </row>
    <row r="29" spans="1:10" ht="15" customHeight="1">
      <c r="A29" s="13">
        <v>45336</v>
      </c>
      <c r="B29" s="100">
        <v>2540</v>
      </c>
      <c r="C29" s="3" t="s">
        <v>1249</v>
      </c>
      <c r="D29" s="3" t="s">
        <v>1243</v>
      </c>
      <c r="E29" s="4"/>
      <c r="F29" s="4">
        <v>30000</v>
      </c>
      <c r="G29" s="132">
        <f t="shared" si="0"/>
        <v>2690980.35</v>
      </c>
      <c r="H29" s="105"/>
      <c r="I29" s="105"/>
      <c r="J29" s="105"/>
    </row>
    <row r="30" spans="1:10" ht="15" customHeight="1">
      <c r="A30" s="13">
        <v>45336</v>
      </c>
      <c r="B30" s="100">
        <v>2541</v>
      </c>
      <c r="C30" s="3" t="s">
        <v>1248</v>
      </c>
      <c r="D30" s="3" t="s">
        <v>1243</v>
      </c>
      <c r="E30" s="4"/>
      <c r="F30" s="4">
        <v>30000</v>
      </c>
      <c r="G30" s="132">
        <f t="shared" si="0"/>
        <v>2660980.35</v>
      </c>
      <c r="H30" s="105"/>
      <c r="I30" s="105"/>
      <c r="J30" s="105"/>
    </row>
    <row r="31" spans="1:10" ht="15" customHeight="1">
      <c r="A31" s="13">
        <v>45336</v>
      </c>
      <c r="B31" s="100">
        <v>2542</v>
      </c>
      <c r="C31" s="3" t="s">
        <v>1247</v>
      </c>
      <c r="D31" s="3" t="s">
        <v>1243</v>
      </c>
      <c r="E31" s="4"/>
      <c r="F31" s="4">
        <v>30000</v>
      </c>
      <c r="G31" s="132">
        <f t="shared" si="0"/>
        <v>2630980.35</v>
      </c>
      <c r="H31" s="105"/>
      <c r="I31" s="105"/>
      <c r="J31" s="105"/>
    </row>
    <row r="32" spans="1:10" ht="15" customHeight="1">
      <c r="A32" s="13">
        <v>45336</v>
      </c>
      <c r="B32" s="100">
        <v>2543</v>
      </c>
      <c r="C32" s="3" t="s">
        <v>1245</v>
      </c>
      <c r="D32" s="3" t="s">
        <v>1243</v>
      </c>
      <c r="E32" s="4"/>
      <c r="F32" s="4">
        <v>30000</v>
      </c>
      <c r="G32" s="132">
        <f t="shared" si="0"/>
        <v>2600980.35</v>
      </c>
      <c r="H32" s="105"/>
      <c r="I32" s="105"/>
      <c r="J32" s="105"/>
    </row>
    <row r="33" spans="1:10" ht="15" customHeight="1">
      <c r="A33" s="13">
        <v>45336</v>
      </c>
      <c r="B33" s="100">
        <v>2544</v>
      </c>
      <c r="C33" s="3" t="s">
        <v>1246</v>
      </c>
      <c r="D33" s="3" t="s">
        <v>1243</v>
      </c>
      <c r="E33" s="4"/>
      <c r="F33" s="4">
        <v>30000</v>
      </c>
      <c r="G33" s="132">
        <f t="shared" si="0"/>
        <v>2570980.35</v>
      </c>
      <c r="H33" s="105"/>
      <c r="I33" s="105"/>
      <c r="J33" s="105"/>
    </row>
    <row r="34" spans="1:10" ht="15" customHeight="1">
      <c r="A34" s="13">
        <v>45336</v>
      </c>
      <c r="B34" s="100">
        <v>2545</v>
      </c>
      <c r="C34" s="3" t="s">
        <v>1244</v>
      </c>
      <c r="D34" s="3" t="s">
        <v>1243</v>
      </c>
      <c r="E34" s="4"/>
      <c r="F34" s="4">
        <v>30000</v>
      </c>
      <c r="G34" s="132">
        <f t="shared" si="0"/>
        <v>2540980.35</v>
      </c>
      <c r="H34" s="105"/>
      <c r="I34" s="105"/>
      <c r="J34" s="105"/>
    </row>
    <row r="35" spans="1:10" ht="15" customHeight="1">
      <c r="A35" s="13">
        <v>45336</v>
      </c>
      <c r="B35" s="100">
        <v>2546</v>
      </c>
      <c r="C35" s="3" t="s">
        <v>1261</v>
      </c>
      <c r="D35" s="3" t="s">
        <v>1243</v>
      </c>
      <c r="E35" s="4"/>
      <c r="F35" s="4">
        <v>30000</v>
      </c>
      <c r="G35" s="132">
        <f t="shared" si="0"/>
        <v>2510980.35</v>
      </c>
      <c r="H35" s="105"/>
      <c r="I35" s="105"/>
      <c r="J35" s="105"/>
    </row>
    <row r="36" spans="1:10" ht="15" customHeight="1">
      <c r="A36" s="13">
        <v>45343</v>
      </c>
      <c r="B36" s="2" t="s">
        <v>73</v>
      </c>
      <c r="C36" s="3" t="s">
        <v>1086</v>
      </c>
      <c r="D36" s="3" t="s">
        <v>1262</v>
      </c>
      <c r="E36" s="4"/>
      <c r="F36" s="4">
        <v>1070246.06</v>
      </c>
      <c r="G36" s="132">
        <f t="shared" si="0"/>
        <v>1440734.29</v>
      </c>
      <c r="H36" s="105"/>
      <c r="I36" s="105"/>
      <c r="J36" s="105"/>
    </row>
    <row r="37" spans="1:10" ht="15" customHeight="1">
      <c r="A37" s="13">
        <v>45343</v>
      </c>
      <c r="B37" s="100" t="s">
        <v>73</v>
      </c>
      <c r="C37" t="s">
        <v>1251</v>
      </c>
      <c r="D37" s="3" t="s">
        <v>1252</v>
      </c>
      <c r="E37" s="4"/>
      <c r="F37" s="4">
        <v>160000</v>
      </c>
      <c r="G37" s="132">
        <f t="shared" si="0"/>
        <v>1280734.29</v>
      </c>
      <c r="H37" s="105"/>
      <c r="I37" s="105"/>
      <c r="J37" s="105"/>
    </row>
    <row r="38" spans="1:10" ht="15" customHeight="1">
      <c r="A38" s="13">
        <v>45343</v>
      </c>
      <c r="B38" s="100" t="s">
        <v>73</v>
      </c>
      <c r="C38" t="s">
        <v>1263</v>
      </c>
      <c r="D38" s="3" t="s">
        <v>1252</v>
      </c>
      <c r="E38" s="4"/>
      <c r="F38" s="4">
        <v>15000</v>
      </c>
      <c r="G38" s="132">
        <f t="shared" si="0"/>
        <v>1265734.29</v>
      </c>
      <c r="H38" s="105"/>
      <c r="I38" s="105"/>
      <c r="J38" s="105"/>
    </row>
    <row r="39" spans="1:10" ht="15" customHeight="1" thickBot="1">
      <c r="A39" s="29">
        <v>45351</v>
      </c>
      <c r="B39" s="30" t="s">
        <v>73</v>
      </c>
      <c r="C39" s="32" t="s">
        <v>146</v>
      </c>
      <c r="D39" s="32" t="s">
        <v>1264</v>
      </c>
      <c r="E39" s="10"/>
      <c r="F39" s="10">
        <v>3337.16</v>
      </c>
      <c r="G39" s="133">
        <f t="shared" si="0"/>
        <v>1262397.1300000001</v>
      </c>
      <c r="H39" s="105"/>
      <c r="I39" s="105"/>
      <c r="J39" s="105"/>
    </row>
    <row r="40" spans="1:10" ht="15" customHeight="1">
      <c r="A40" s="1"/>
      <c r="B40" s="100"/>
      <c r="D40" s="3"/>
      <c r="E40" s="4"/>
      <c r="F40" s="4"/>
      <c r="G40" s="149"/>
      <c r="H40" s="105"/>
      <c r="I40" s="105"/>
      <c r="J40" s="105"/>
    </row>
    <row r="41" spans="1:10" ht="15.75">
      <c r="A41" s="1"/>
      <c r="B41" s="2"/>
      <c r="C41" s="3"/>
      <c r="D41" s="3"/>
      <c r="E41" s="4"/>
      <c r="F41" s="4"/>
      <c r="G41" s="149"/>
      <c r="H41" s="105"/>
      <c r="I41" s="105"/>
      <c r="J41" s="105"/>
    </row>
    <row r="42" spans="1:10" ht="15.7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5.75">
      <c r="A46" s="214" t="s">
        <v>1265</v>
      </c>
      <c r="B46" s="255"/>
      <c r="C46" s="255"/>
      <c r="D46" s="3"/>
      <c r="E46" s="6"/>
      <c r="F46" s="6"/>
      <c r="H46" s="105"/>
      <c r="I46" s="105"/>
      <c r="J46" s="105"/>
    </row>
    <row r="47" spans="1:10" ht="17.25">
      <c r="B47" s="256" t="s">
        <v>1266</v>
      </c>
      <c r="C47" s="256"/>
      <c r="E47" s="105" t="s">
        <v>1188</v>
      </c>
      <c r="F47" s="105"/>
      <c r="H47" s="105"/>
      <c r="I47" s="105"/>
      <c r="J47" s="105"/>
    </row>
    <row r="48" spans="1:10" ht="15.75">
      <c r="A48" s="105"/>
      <c r="B48" s="257" t="s">
        <v>844</v>
      </c>
      <c r="C48" s="257"/>
      <c r="D48" s="118"/>
      <c r="E48" s="118" t="s">
        <v>845</v>
      </c>
      <c r="F48" s="118"/>
      <c r="G48" s="118"/>
      <c r="H48" s="118"/>
      <c r="I48" s="118"/>
      <c r="J48" s="118"/>
    </row>
    <row r="49" spans="1:10" ht="17.25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8" thickBot="1">
      <c r="A54" s="119"/>
      <c r="B54" s="107"/>
      <c r="C54" s="105"/>
      <c r="D54" s="213"/>
      <c r="E54" s="115"/>
      <c r="F54" s="115"/>
      <c r="G54" s="115"/>
      <c r="H54" s="115"/>
      <c r="I54" s="115"/>
      <c r="J54" s="115"/>
    </row>
    <row r="55" spans="1:10" ht="17.25">
      <c r="A55" s="119"/>
      <c r="B55" s="107"/>
      <c r="C55" s="105"/>
      <c r="D55" s="116" t="s">
        <v>987</v>
      </c>
      <c r="E55" s="115"/>
      <c r="F55" s="115"/>
      <c r="G55" s="115"/>
      <c r="H55" s="115"/>
      <c r="I55" s="115"/>
      <c r="J55" s="115"/>
    </row>
    <row r="56" spans="1:10" ht="17.25">
      <c r="A56" s="119"/>
      <c r="B56" s="107"/>
      <c r="C56" s="105"/>
      <c r="D56" s="120" t="s">
        <v>920</v>
      </c>
      <c r="E56" s="121"/>
      <c r="F56" s="121"/>
      <c r="G56" s="121"/>
      <c r="H56" s="121"/>
      <c r="I56" s="121"/>
      <c r="J56" s="121"/>
    </row>
    <row r="57" spans="1:10" ht="16.5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>
      <c r="A58" s="1"/>
      <c r="B58" s="2"/>
      <c r="D58" s="40"/>
      <c r="E58" s="40"/>
      <c r="F58" s="40"/>
      <c r="G58" s="40"/>
      <c r="H58" s="40"/>
      <c r="I58" s="40"/>
      <c r="J58" s="40"/>
    </row>
    <row r="59" spans="1:10">
      <c r="A59" s="1"/>
      <c r="B59" s="2"/>
      <c r="E59" s="4"/>
      <c r="F59" s="4"/>
    </row>
    <row r="60" spans="1:10">
      <c r="A60" s="1"/>
      <c r="B60" s="2"/>
      <c r="D60" s="27"/>
      <c r="E60" s="4"/>
      <c r="F60" s="4"/>
    </row>
    <row r="61" spans="1:10">
      <c r="A61" s="1"/>
      <c r="B61" s="2"/>
      <c r="E61" s="4"/>
      <c r="F61" s="4"/>
    </row>
    <row r="62" spans="1:10">
      <c r="A62" s="1"/>
      <c r="B62" s="2"/>
      <c r="E62" s="4"/>
      <c r="F62" s="4"/>
    </row>
    <row r="63" spans="1:10">
      <c r="A63" s="1"/>
      <c r="B63" s="2"/>
      <c r="E63" s="4"/>
      <c r="F63" s="4"/>
    </row>
    <row r="64" spans="1:10">
      <c r="A64" s="1"/>
      <c r="B64" s="2"/>
      <c r="E64" s="4"/>
      <c r="F64" s="4"/>
    </row>
    <row r="84" spans="4:4">
      <c r="D84" s="27"/>
    </row>
  </sheetData>
  <mergeCells count="9">
    <mergeCell ref="B46:C46"/>
    <mergeCell ref="B47:C47"/>
    <mergeCell ref="B48:C48"/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DCC9-F343-447A-B834-B60F58122738}">
  <sheetPr>
    <pageSetUpPr fitToPage="1"/>
  </sheetPr>
  <dimension ref="A11:J78"/>
  <sheetViews>
    <sheetView topLeftCell="A15" zoomScale="85" zoomScaleNormal="85" workbookViewId="0">
      <selection activeCell="L37" sqref="L37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1267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1262397.1299999999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45352</v>
      </c>
      <c r="B24" s="100">
        <v>2547</v>
      </c>
      <c r="C24" s="3" t="s">
        <v>1149</v>
      </c>
      <c r="D24" s="3" t="s">
        <v>1268</v>
      </c>
      <c r="E24" s="4"/>
      <c r="F24" s="4">
        <v>265177.07</v>
      </c>
      <c r="G24" s="132">
        <f>G21+E24-F24</f>
        <v>997220.05999999982</v>
      </c>
      <c r="H24" s="105"/>
      <c r="I24" s="105"/>
      <c r="J24" s="105"/>
    </row>
    <row r="25" spans="1:10" ht="17.25" customHeight="1">
      <c r="A25" s="13">
        <v>45352</v>
      </c>
      <c r="B25" s="100">
        <v>2548</v>
      </c>
      <c r="C25" t="s">
        <v>1152</v>
      </c>
      <c r="D25" s="3" t="s">
        <v>1173</v>
      </c>
      <c r="E25" s="4"/>
      <c r="F25" s="4">
        <v>450</v>
      </c>
      <c r="G25" s="132">
        <f>G24+E25-F25</f>
        <v>996770.05999999982</v>
      </c>
      <c r="H25" s="105"/>
      <c r="I25" s="105"/>
      <c r="J25" s="105"/>
    </row>
    <row r="26" spans="1:10" ht="16.5" customHeight="1">
      <c r="A26" s="13">
        <v>45357</v>
      </c>
      <c r="B26" s="100">
        <v>2549</v>
      </c>
      <c r="C26" t="s">
        <v>1269</v>
      </c>
      <c r="D26" s="3" t="s">
        <v>685</v>
      </c>
      <c r="E26" s="4"/>
      <c r="F26" s="4">
        <v>48175.12</v>
      </c>
      <c r="G26" s="132">
        <f t="shared" ref="G26:G33" si="0">G25+E26-F26</f>
        <v>948594.93999999983</v>
      </c>
    </row>
    <row r="27" spans="1:10" ht="15" customHeight="1">
      <c r="A27" s="13">
        <v>45362</v>
      </c>
      <c r="B27" s="100">
        <v>2550</v>
      </c>
      <c r="C27" t="s">
        <v>1149</v>
      </c>
      <c r="D27" s="3" t="s">
        <v>1270</v>
      </c>
      <c r="E27" s="4"/>
      <c r="F27" s="4">
        <v>369.73</v>
      </c>
      <c r="G27" s="132">
        <f t="shared" si="0"/>
        <v>948225.20999999985</v>
      </c>
      <c r="H27" s="105"/>
      <c r="I27" s="105"/>
      <c r="J27" s="105"/>
    </row>
    <row r="28" spans="1:10" ht="15" customHeight="1">
      <c r="A28" s="13">
        <v>45364</v>
      </c>
      <c r="B28" s="2" t="s">
        <v>73</v>
      </c>
      <c r="C28" s="3" t="s">
        <v>1086</v>
      </c>
      <c r="D28" s="3" t="s">
        <v>1271</v>
      </c>
      <c r="E28" s="4"/>
      <c r="F28" s="4">
        <v>307436.5</v>
      </c>
      <c r="G28" s="132">
        <f t="shared" si="0"/>
        <v>640788.70999999985</v>
      </c>
      <c r="H28" s="105"/>
      <c r="I28" s="105"/>
      <c r="J28" s="105"/>
    </row>
    <row r="29" spans="1:10" ht="15" customHeight="1">
      <c r="A29" s="13">
        <v>45364</v>
      </c>
      <c r="B29" s="2" t="s">
        <v>679</v>
      </c>
      <c r="C29" s="3" t="s">
        <v>661</v>
      </c>
      <c r="D29" s="3" t="s">
        <v>1272</v>
      </c>
      <c r="E29" s="4">
        <v>740</v>
      </c>
      <c r="F29" s="4"/>
      <c r="G29" s="132">
        <f t="shared" si="0"/>
        <v>641528.70999999985</v>
      </c>
      <c r="H29" s="105"/>
      <c r="I29" s="105"/>
      <c r="J29" s="105"/>
    </row>
    <row r="30" spans="1:10" ht="15" customHeight="1">
      <c r="A30" s="13">
        <v>45376</v>
      </c>
      <c r="B30" s="100">
        <v>2551</v>
      </c>
      <c r="C30" t="s">
        <v>1149</v>
      </c>
      <c r="D30" s="3" t="s">
        <v>1273</v>
      </c>
      <c r="E30" s="4"/>
      <c r="F30" s="4">
        <v>74024.55</v>
      </c>
      <c r="G30" s="132">
        <f t="shared" si="0"/>
        <v>567504.1599999998</v>
      </c>
      <c r="H30" s="105"/>
      <c r="I30" s="105"/>
      <c r="J30" s="105"/>
    </row>
    <row r="31" spans="1:10" ht="15" customHeight="1">
      <c r="A31" s="13">
        <v>45376</v>
      </c>
      <c r="B31" s="100">
        <v>2552</v>
      </c>
      <c r="C31" t="s">
        <v>1152</v>
      </c>
      <c r="D31" s="3" t="s">
        <v>1173</v>
      </c>
      <c r="E31" s="4"/>
      <c r="F31" s="4">
        <v>375</v>
      </c>
      <c r="G31" s="132">
        <f t="shared" si="0"/>
        <v>567129.1599999998</v>
      </c>
      <c r="H31" s="105"/>
      <c r="I31" s="105"/>
      <c r="J31" s="105"/>
    </row>
    <row r="32" spans="1:10" ht="15" customHeight="1">
      <c r="A32" s="13">
        <v>45376</v>
      </c>
      <c r="B32" s="100">
        <v>2553</v>
      </c>
      <c r="C32" t="s">
        <v>636</v>
      </c>
      <c r="D32" s="3" t="s">
        <v>1274</v>
      </c>
      <c r="E32" s="4"/>
      <c r="F32" s="4">
        <v>184106.78</v>
      </c>
      <c r="G32" s="132">
        <f t="shared" si="0"/>
        <v>383022.37999999977</v>
      </c>
      <c r="H32" s="105"/>
      <c r="I32" s="105"/>
      <c r="J32" s="105"/>
    </row>
    <row r="33" spans="1:10" ht="15" customHeight="1" thickBot="1">
      <c r="A33" s="29">
        <v>45382</v>
      </c>
      <c r="B33" s="30" t="s">
        <v>73</v>
      </c>
      <c r="C33" s="32" t="s">
        <v>146</v>
      </c>
      <c r="D33" s="32" t="s">
        <v>1275</v>
      </c>
      <c r="E33" s="10"/>
      <c r="F33" s="10">
        <v>2149.58</v>
      </c>
      <c r="G33" s="133">
        <f t="shared" si="0"/>
        <v>380872.79999999976</v>
      </c>
      <c r="H33" s="105"/>
      <c r="I33" s="105"/>
      <c r="J33" s="105"/>
    </row>
    <row r="34" spans="1:10" ht="15" customHeight="1">
      <c r="A34" s="1"/>
      <c r="B34" s="100"/>
      <c r="C34" s="3"/>
      <c r="D34" s="3"/>
      <c r="E34" s="4"/>
      <c r="F34" s="4"/>
      <c r="G34" s="149"/>
      <c r="H34" s="105"/>
      <c r="I34" s="105"/>
      <c r="J34" s="105"/>
    </row>
    <row r="35" spans="1:10" ht="15" customHeight="1">
      <c r="A35" s="1"/>
      <c r="B35" s="100"/>
      <c r="C35" s="3"/>
      <c r="D35" s="3"/>
      <c r="E35" s="4"/>
      <c r="F35" s="4"/>
      <c r="G35" s="149"/>
      <c r="H35" s="105"/>
      <c r="I35" s="105"/>
      <c r="J35" s="105"/>
    </row>
    <row r="36" spans="1:10" ht="15.75">
      <c r="A36" s="1"/>
      <c r="B36" s="2"/>
      <c r="C36" s="3"/>
      <c r="D36" s="3"/>
      <c r="E36" s="4"/>
      <c r="F36" s="4"/>
      <c r="G36" s="149"/>
      <c r="H36" s="105"/>
      <c r="I36" s="105"/>
      <c r="J36" s="105"/>
    </row>
    <row r="37" spans="1:10" ht="15.7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>
      <c r="A39" s="1"/>
      <c r="B39" s="2"/>
      <c r="C39" s="3"/>
      <c r="D39" s="3"/>
      <c r="E39" s="4"/>
      <c r="F39" s="4"/>
      <c r="H39" s="105"/>
      <c r="I39" s="105"/>
      <c r="J39" s="105"/>
    </row>
    <row r="40" spans="1:10" ht="15.75">
      <c r="A40" s="214" t="s">
        <v>1265</v>
      </c>
      <c r="B40" s="255"/>
      <c r="C40" s="255"/>
      <c r="D40" s="3"/>
      <c r="E40" s="6"/>
      <c r="F40" s="6"/>
      <c r="H40" s="105"/>
      <c r="I40" s="105"/>
      <c r="J40" s="105"/>
    </row>
    <row r="41" spans="1:10" ht="17.25">
      <c r="B41" s="256" t="s">
        <v>1266</v>
      </c>
      <c r="C41" s="256"/>
      <c r="E41" s="105" t="s">
        <v>1188</v>
      </c>
      <c r="F41" s="105"/>
      <c r="H41" s="105"/>
      <c r="I41" s="105"/>
      <c r="J41" s="105"/>
    </row>
    <row r="42" spans="1:10" ht="15.75">
      <c r="A42" s="105"/>
      <c r="B42" s="257" t="s">
        <v>844</v>
      </c>
      <c r="C42" s="257"/>
      <c r="D42" s="118"/>
      <c r="E42" s="118" t="s">
        <v>845</v>
      </c>
      <c r="F42" s="118"/>
      <c r="G42" s="118"/>
      <c r="H42" s="118"/>
      <c r="I42" s="118"/>
      <c r="J42" s="118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>
      <c r="A50" s="119"/>
      <c r="B50" s="107"/>
      <c r="C50" s="105"/>
      <c r="D50" s="120" t="s">
        <v>920</v>
      </c>
      <c r="E50" s="121"/>
      <c r="F50" s="121"/>
      <c r="G50" s="121"/>
      <c r="H50" s="121"/>
      <c r="I50" s="121"/>
      <c r="J50" s="121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>
      <c r="A52" s="1"/>
      <c r="B52" s="2"/>
      <c r="D52" s="40"/>
      <c r="E52" s="40"/>
      <c r="F52" s="40"/>
      <c r="G52" s="40"/>
      <c r="H52" s="40"/>
      <c r="I52" s="40"/>
      <c r="J52" s="40"/>
    </row>
    <row r="53" spans="1:10">
      <c r="A53" s="1"/>
      <c r="B53" s="2"/>
      <c r="E53" s="4"/>
      <c r="F53" s="4"/>
    </row>
    <row r="54" spans="1:10">
      <c r="A54" s="1"/>
      <c r="B54" s="2"/>
      <c r="D54" s="27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58" spans="1:10">
      <c r="A58" s="1"/>
      <c r="B58" s="2"/>
      <c r="E58" s="4"/>
      <c r="F58" s="4"/>
    </row>
    <row r="78" spans="4:4">
      <c r="D78" s="27"/>
    </row>
  </sheetData>
  <mergeCells count="9">
    <mergeCell ref="B40:C40"/>
    <mergeCell ref="B41:C41"/>
    <mergeCell ref="B42:C42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1B3-6C95-447E-91CA-B3E901B41119}">
  <sheetPr>
    <pageSetUpPr fitToPage="1"/>
  </sheetPr>
  <dimension ref="A11:J75"/>
  <sheetViews>
    <sheetView topLeftCell="A12" zoomScale="85" zoomScaleNormal="85" workbookViewId="0">
      <selection activeCell="C35" sqref="C35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1276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380872.8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45392</v>
      </c>
      <c r="B24" s="100">
        <v>2554</v>
      </c>
      <c r="C24" s="3" t="s">
        <v>927</v>
      </c>
      <c r="D24" s="3" t="s">
        <v>686</v>
      </c>
      <c r="E24" s="4"/>
      <c r="F24" s="4">
        <v>86300</v>
      </c>
      <c r="G24" s="132">
        <f>G21+E24-F24</f>
        <v>294572.79999999999</v>
      </c>
      <c r="H24" s="105"/>
      <c r="I24" s="105"/>
      <c r="J24" s="105"/>
    </row>
    <row r="25" spans="1:10" ht="17.25" customHeight="1">
      <c r="A25" s="13">
        <v>45394</v>
      </c>
      <c r="B25" s="100">
        <v>2555</v>
      </c>
      <c r="C25" s="3" t="s">
        <v>991</v>
      </c>
      <c r="D25" s="3" t="s">
        <v>1277</v>
      </c>
      <c r="E25" s="4"/>
      <c r="F25" s="4">
        <v>41350</v>
      </c>
      <c r="G25" s="132">
        <f>G24+E25-F25</f>
        <v>253222.8</v>
      </c>
      <c r="H25" s="105"/>
      <c r="I25" s="105"/>
      <c r="J25" s="105"/>
    </row>
    <row r="26" spans="1:10" ht="16.5" customHeight="1">
      <c r="A26" s="13">
        <v>45399</v>
      </c>
      <c r="B26" s="100">
        <v>2556</v>
      </c>
      <c r="C26" s="3" t="s">
        <v>8</v>
      </c>
      <c r="D26" s="3" t="s">
        <v>1278</v>
      </c>
      <c r="E26" s="4"/>
      <c r="F26" s="4">
        <v>84800</v>
      </c>
      <c r="G26" s="132">
        <f t="shared" ref="G26:G29" si="0">G25+E26-F26</f>
        <v>168422.8</v>
      </c>
    </row>
    <row r="27" spans="1:10" ht="15" customHeight="1">
      <c r="A27" s="13">
        <v>45400</v>
      </c>
      <c r="B27" s="100" t="s">
        <v>73</v>
      </c>
      <c r="C27" s="3" t="s">
        <v>1279</v>
      </c>
      <c r="D27" s="3" t="s">
        <v>1280</v>
      </c>
      <c r="E27" s="4"/>
      <c r="F27" s="4">
        <v>33847.4</v>
      </c>
      <c r="G27" s="132">
        <f t="shared" si="0"/>
        <v>134575.4</v>
      </c>
      <c r="H27" s="105"/>
      <c r="I27" s="105"/>
      <c r="J27" s="105"/>
    </row>
    <row r="28" spans="1:10" ht="15" customHeight="1">
      <c r="A28" s="13">
        <v>45406</v>
      </c>
      <c r="B28" s="100">
        <v>2557</v>
      </c>
      <c r="C28" s="3" t="s">
        <v>1233</v>
      </c>
      <c r="D28" s="3" t="s">
        <v>685</v>
      </c>
      <c r="E28" s="4"/>
      <c r="F28" s="4">
        <v>49579.38</v>
      </c>
      <c r="G28" s="132">
        <f t="shared" si="0"/>
        <v>84996.01999999999</v>
      </c>
      <c r="H28" s="105"/>
      <c r="I28" s="105"/>
      <c r="J28" s="105"/>
    </row>
    <row r="29" spans="1:10" ht="15" customHeight="1" thickBot="1">
      <c r="A29" s="29">
        <v>45412</v>
      </c>
      <c r="B29" s="215" t="s">
        <v>73</v>
      </c>
      <c r="C29" s="32" t="s">
        <v>146</v>
      </c>
      <c r="D29" s="32" t="s">
        <v>1281</v>
      </c>
      <c r="E29" s="10"/>
      <c r="F29" s="10">
        <v>1022.21</v>
      </c>
      <c r="G29" s="148">
        <f t="shared" si="0"/>
        <v>83973.809999999983</v>
      </c>
      <c r="H29" s="105"/>
      <c r="I29" s="105"/>
      <c r="J29" s="105"/>
    </row>
    <row r="30" spans="1:10" ht="15" customHeight="1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" customHeight="1">
      <c r="A31" s="1"/>
      <c r="B31" s="100"/>
      <c r="D31" s="3"/>
      <c r="E31" s="4"/>
      <c r="F31" s="4"/>
      <c r="G31" s="149"/>
      <c r="H31" s="105"/>
      <c r="I31" s="105"/>
      <c r="J31" s="105"/>
    </row>
    <row r="32" spans="1:10" ht="15" customHeight="1">
      <c r="A32" s="1"/>
      <c r="B32" s="100"/>
      <c r="D32" s="3"/>
      <c r="E32" s="4"/>
      <c r="F32" s="4"/>
      <c r="G32" s="149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G33" s="149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>
      <c r="A37" s="214" t="s">
        <v>1265</v>
      </c>
      <c r="B37" s="255"/>
      <c r="C37" s="255"/>
      <c r="D37" s="3"/>
      <c r="E37" s="6"/>
      <c r="F37" s="6"/>
      <c r="H37" s="105"/>
      <c r="I37" s="105"/>
      <c r="J37" s="105"/>
    </row>
    <row r="38" spans="1:10" ht="17.25">
      <c r="B38" s="256" t="s">
        <v>1266</v>
      </c>
      <c r="C38" s="256"/>
      <c r="E38" s="105" t="s">
        <v>1188</v>
      </c>
      <c r="F38" s="105"/>
      <c r="H38" s="105"/>
      <c r="I38" s="105"/>
      <c r="J38" s="105"/>
    </row>
    <row r="39" spans="1:10" ht="15.75">
      <c r="A39" s="105"/>
      <c r="B39" s="257" t="s">
        <v>844</v>
      </c>
      <c r="C39" s="257"/>
      <c r="D39" s="118"/>
      <c r="E39" s="118" t="s">
        <v>845</v>
      </c>
      <c r="F39" s="118"/>
      <c r="G39" s="118"/>
      <c r="H39" s="118"/>
      <c r="I39" s="118"/>
      <c r="J39" s="118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920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9">
    <mergeCell ref="B37:C37"/>
    <mergeCell ref="B38:C38"/>
    <mergeCell ref="B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4221-CF4C-4CE9-AB3F-359A77C402D9}">
  <sheetPr>
    <pageSetUpPr fitToPage="1"/>
  </sheetPr>
  <dimension ref="A11:J72"/>
  <sheetViews>
    <sheetView topLeftCell="A2" zoomScale="85" zoomScaleNormal="85" workbookViewId="0">
      <selection activeCell="C46" sqref="C46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1282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83973.81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45428</v>
      </c>
      <c r="B24" s="100">
        <v>2558</v>
      </c>
      <c r="C24" s="3" t="s">
        <v>1283</v>
      </c>
      <c r="D24" s="3" t="s">
        <v>741</v>
      </c>
      <c r="E24" s="4"/>
      <c r="F24" s="4">
        <v>3182.2</v>
      </c>
      <c r="G24" s="132">
        <f>G21+E24-F24</f>
        <v>80791.61</v>
      </c>
      <c r="H24" s="105"/>
      <c r="I24" s="105"/>
      <c r="J24" s="105"/>
    </row>
    <row r="25" spans="1:10" ht="17.25" customHeight="1">
      <c r="A25" s="13">
        <v>45434</v>
      </c>
      <c r="B25" s="100">
        <v>2559</v>
      </c>
      <c r="C25" s="3" t="s">
        <v>8</v>
      </c>
      <c r="D25" s="3" t="s">
        <v>794</v>
      </c>
      <c r="E25" s="4"/>
      <c r="F25" s="4">
        <v>97000</v>
      </c>
      <c r="G25" s="132">
        <f>G24+E25-F25</f>
        <v>-16208.39</v>
      </c>
      <c r="H25" s="105"/>
      <c r="I25" s="105"/>
      <c r="J25" s="105"/>
    </row>
    <row r="26" spans="1:10" ht="16.5" customHeight="1">
      <c r="A26" s="13">
        <v>45435</v>
      </c>
      <c r="B26" s="2" t="s">
        <v>679</v>
      </c>
      <c r="C26" s="3" t="s">
        <v>661</v>
      </c>
      <c r="D26" s="3" t="s">
        <v>697</v>
      </c>
      <c r="E26" s="4">
        <v>2000000</v>
      </c>
      <c r="F26" s="4"/>
      <c r="G26" s="132">
        <f t="shared" ref="G26:G27" si="0">G25+E26-F26</f>
        <v>1983791.61</v>
      </c>
    </row>
    <row r="27" spans="1:10" ht="15" customHeight="1" thickBot="1">
      <c r="A27" s="29">
        <v>45443</v>
      </c>
      <c r="B27" s="215" t="s">
        <v>73</v>
      </c>
      <c r="C27" s="32" t="s">
        <v>146</v>
      </c>
      <c r="D27" s="32" t="s">
        <v>1205</v>
      </c>
      <c r="E27" s="10"/>
      <c r="F27" s="10">
        <v>394.87</v>
      </c>
      <c r="G27" s="133">
        <f t="shared" si="0"/>
        <v>1983396.74</v>
      </c>
      <c r="H27" s="105"/>
      <c r="I27" s="105"/>
      <c r="J27" s="105"/>
    </row>
    <row r="28" spans="1:10" ht="15" customHeight="1">
      <c r="A28" s="13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>
      <c r="A29" s="13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214" t="s">
        <v>1265</v>
      </c>
      <c r="B34" s="255"/>
      <c r="C34" s="255"/>
      <c r="D34" s="3"/>
      <c r="E34" s="6"/>
      <c r="F34" s="6"/>
      <c r="H34" s="105"/>
      <c r="I34" s="105"/>
      <c r="J34" s="105"/>
    </row>
    <row r="35" spans="1:10" ht="17.25">
      <c r="B35" s="216" t="s">
        <v>1284</v>
      </c>
      <c r="C35" s="115"/>
      <c r="E35" s="105" t="s">
        <v>1188</v>
      </c>
      <c r="F35" s="105"/>
      <c r="H35" s="105"/>
      <c r="I35" s="105"/>
      <c r="J35" s="105"/>
    </row>
    <row r="36" spans="1:10" ht="15.75">
      <c r="A36" s="257" t="s">
        <v>1285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6" t="s">
        <v>987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8">
    <mergeCell ref="A36:C36"/>
    <mergeCell ref="B34:C34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F07A-76BA-4D8C-85A8-C3D844B660E7}">
  <sheetPr>
    <pageSetUpPr fitToPage="1"/>
  </sheetPr>
  <dimension ref="A11:J74"/>
  <sheetViews>
    <sheetView topLeftCell="A8" zoomScale="85" zoomScaleNormal="85" workbookViewId="0">
      <selection activeCell="D40" sqref="D40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1286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1983396.74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45450</v>
      </c>
      <c r="B24" s="100">
        <v>2560</v>
      </c>
      <c r="C24" s="3" t="s">
        <v>1233</v>
      </c>
      <c r="D24" s="3" t="s">
        <v>685</v>
      </c>
      <c r="E24" s="4"/>
      <c r="F24" s="4">
        <v>40016.699999999997</v>
      </c>
      <c r="G24" s="132">
        <f>G21+E24-F24</f>
        <v>1943380.04</v>
      </c>
      <c r="H24" s="105"/>
      <c r="I24" s="105"/>
      <c r="J24" s="105"/>
    </row>
    <row r="25" spans="1:10" ht="17.25" customHeight="1">
      <c r="A25" s="13">
        <v>45462</v>
      </c>
      <c r="B25" s="2" t="s">
        <v>679</v>
      </c>
      <c r="C25" s="3" t="s">
        <v>661</v>
      </c>
      <c r="D25" s="3" t="s">
        <v>1287</v>
      </c>
      <c r="E25" s="4">
        <v>394</v>
      </c>
      <c r="F25" s="4"/>
      <c r="G25" s="132">
        <f>G24+E25-F25</f>
        <v>1943774.04</v>
      </c>
      <c r="H25" s="105"/>
      <c r="I25" s="105"/>
      <c r="J25" s="105"/>
    </row>
    <row r="26" spans="1:10" ht="16.5" customHeight="1">
      <c r="A26" s="13">
        <v>45464</v>
      </c>
      <c r="B26" s="100">
        <v>2561</v>
      </c>
      <c r="C26" s="3" t="s">
        <v>636</v>
      </c>
      <c r="D26" s="3" t="s">
        <v>1288</v>
      </c>
      <c r="E26" s="4"/>
      <c r="F26" s="4">
        <v>51423.72</v>
      </c>
      <c r="G26" s="132">
        <f t="shared" ref="G26:G30" si="0">G25+E26-F26</f>
        <v>1892350.32</v>
      </c>
    </row>
    <row r="27" spans="1:10" ht="15" customHeight="1">
      <c r="A27" s="13">
        <v>45468</v>
      </c>
      <c r="B27" s="100">
        <v>2562</v>
      </c>
      <c r="C27" s="3" t="s">
        <v>8</v>
      </c>
      <c r="D27" s="3" t="s">
        <v>794</v>
      </c>
      <c r="E27" s="4"/>
      <c r="F27" s="4">
        <v>63100</v>
      </c>
      <c r="G27" s="132">
        <f t="shared" si="0"/>
        <v>1829250.32</v>
      </c>
      <c r="H27" s="105"/>
      <c r="I27" s="105"/>
      <c r="J27" s="105"/>
    </row>
    <row r="28" spans="1:10" ht="15" customHeight="1">
      <c r="A28" s="13">
        <v>45470</v>
      </c>
      <c r="B28" s="100">
        <v>2563</v>
      </c>
      <c r="C28" s="3" t="s">
        <v>1233</v>
      </c>
      <c r="D28" s="3" t="s">
        <v>685</v>
      </c>
      <c r="E28" s="4"/>
      <c r="F28" s="4">
        <v>44132.84</v>
      </c>
      <c r="G28" s="132">
        <f t="shared" si="0"/>
        <v>1785117.48</v>
      </c>
      <c r="H28" s="105"/>
      <c r="I28" s="105"/>
      <c r="J28" s="105"/>
    </row>
    <row r="29" spans="1:10" ht="15" customHeight="1">
      <c r="A29" s="13">
        <v>45471</v>
      </c>
      <c r="B29" s="2" t="s">
        <v>73</v>
      </c>
      <c r="C29" s="3" t="s">
        <v>1086</v>
      </c>
      <c r="D29" s="3" t="s">
        <v>1262</v>
      </c>
      <c r="E29" s="4"/>
      <c r="F29" s="4">
        <v>850446.22</v>
      </c>
      <c r="G29" s="132">
        <f t="shared" si="0"/>
        <v>934671.26</v>
      </c>
      <c r="H29" s="105"/>
      <c r="I29" s="105"/>
      <c r="J29" s="105"/>
    </row>
    <row r="30" spans="1:10" ht="15" customHeight="1" thickBot="1">
      <c r="A30" s="29">
        <v>45473</v>
      </c>
      <c r="B30" s="215" t="s">
        <v>73</v>
      </c>
      <c r="C30" s="32" t="s">
        <v>146</v>
      </c>
      <c r="D30" s="32" t="s">
        <v>1289</v>
      </c>
      <c r="E30" s="10"/>
      <c r="F30" s="10">
        <v>448.22</v>
      </c>
      <c r="G30" s="133">
        <f t="shared" si="0"/>
        <v>934223.04</v>
      </c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>
      <c r="A36" s="214" t="s">
        <v>1265</v>
      </c>
      <c r="B36" s="255"/>
      <c r="C36" s="255"/>
      <c r="D36" s="3"/>
      <c r="E36" s="6"/>
      <c r="F36" s="6"/>
      <c r="H36" s="105"/>
      <c r="I36" s="105"/>
      <c r="J36" s="105"/>
    </row>
    <row r="37" spans="1:10" ht="17.25">
      <c r="B37" s="216" t="s">
        <v>1284</v>
      </c>
      <c r="C37" s="115"/>
      <c r="E37" s="105" t="s">
        <v>1188</v>
      </c>
      <c r="F37" s="105"/>
      <c r="H37" s="105"/>
      <c r="I37" s="105"/>
      <c r="J37" s="105"/>
    </row>
    <row r="38" spans="1:10" ht="15.75">
      <c r="A38" s="257" t="s">
        <v>1285</v>
      </c>
      <c r="B38" s="257"/>
      <c r="C38" s="257"/>
      <c r="D38" s="118"/>
      <c r="E38" s="118" t="s">
        <v>845</v>
      </c>
      <c r="F38" s="118"/>
      <c r="G38" s="118"/>
      <c r="H38" s="118"/>
      <c r="I38" s="118"/>
      <c r="J38" s="118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8" thickBot="1">
      <c r="A44" s="119"/>
      <c r="B44" s="107"/>
      <c r="C44" s="105"/>
      <c r="D44" s="213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6" t="s">
        <v>987</v>
      </c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20" t="s">
        <v>920</v>
      </c>
      <c r="E46" s="121"/>
      <c r="F46" s="121"/>
      <c r="G46" s="121"/>
      <c r="H46" s="121"/>
      <c r="I46" s="121"/>
      <c r="J46" s="121"/>
    </row>
    <row r="47" spans="1:10" ht="16.5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6">
      <c r="A49" s="1"/>
      <c r="B49" s="2"/>
      <c r="E49" s="4"/>
      <c r="F49" s="4"/>
    </row>
    <row r="50" spans="1:6">
      <c r="A50" s="1"/>
      <c r="B50" s="2"/>
      <c r="D50" s="27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54" spans="1:6">
      <c r="A54" s="1"/>
      <c r="B54" s="2"/>
      <c r="E54" s="4"/>
      <c r="F54" s="4"/>
    </row>
    <row r="74" spans="4:4">
      <c r="D74" s="27"/>
    </row>
  </sheetData>
  <mergeCells count="8">
    <mergeCell ref="B36:C36"/>
    <mergeCell ref="A38:C38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9305-BF08-4645-B1CE-E12063A7C21E}">
  <sheetPr>
    <pageSetUpPr fitToPage="1"/>
  </sheetPr>
  <dimension ref="A11:J77"/>
  <sheetViews>
    <sheetView topLeftCell="A11" zoomScale="85" zoomScaleNormal="85" workbookViewId="0">
      <selection activeCell="C10" sqref="C10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1290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934223.04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45477</v>
      </c>
      <c r="B24" s="100">
        <v>2564</v>
      </c>
      <c r="C24" s="3" t="s">
        <v>8</v>
      </c>
      <c r="D24" s="3" t="s">
        <v>794</v>
      </c>
      <c r="E24" s="4"/>
      <c r="F24" s="4">
        <v>73850</v>
      </c>
      <c r="G24" s="132">
        <f>G21+E24-F24</f>
        <v>860373.04</v>
      </c>
      <c r="H24" s="105"/>
      <c r="I24" s="105"/>
      <c r="J24" s="105"/>
    </row>
    <row r="25" spans="1:10" ht="17.25" customHeight="1">
      <c r="A25" s="13">
        <v>45483</v>
      </c>
      <c r="B25" s="100">
        <v>2565</v>
      </c>
      <c r="C25" s="3" t="s">
        <v>8</v>
      </c>
      <c r="D25" s="3" t="s">
        <v>794</v>
      </c>
      <c r="E25" s="4"/>
      <c r="F25" s="4">
        <v>74200</v>
      </c>
      <c r="G25" s="132">
        <f>G24+E25-F25</f>
        <v>786173.04</v>
      </c>
      <c r="H25" s="105"/>
      <c r="I25" s="105"/>
      <c r="J25" s="105"/>
    </row>
    <row r="26" spans="1:10" ht="16.5" customHeight="1">
      <c r="A26" s="13">
        <v>45483</v>
      </c>
      <c r="B26" s="100" t="s">
        <v>73</v>
      </c>
      <c r="C26" s="3" t="s">
        <v>301</v>
      </c>
      <c r="D26" s="3" t="s">
        <v>1291</v>
      </c>
      <c r="E26" s="4"/>
      <c r="F26" s="4">
        <v>33822.400000000001</v>
      </c>
      <c r="G26" s="132">
        <f t="shared" ref="G26:G33" si="0">G25+E26-F26</f>
        <v>752350.64</v>
      </c>
    </row>
    <row r="27" spans="1:10" ht="15" customHeight="1">
      <c r="A27" s="13">
        <v>45483</v>
      </c>
      <c r="B27" s="100" t="s">
        <v>73</v>
      </c>
      <c r="C27" s="3" t="s">
        <v>301</v>
      </c>
      <c r="D27" s="3" t="s">
        <v>1291</v>
      </c>
      <c r="E27" s="4"/>
      <c r="F27" s="4">
        <v>5652.6</v>
      </c>
      <c r="G27" s="132">
        <f t="shared" si="0"/>
        <v>746698.04</v>
      </c>
      <c r="H27" s="105"/>
      <c r="I27" s="105"/>
      <c r="J27" s="105"/>
    </row>
    <row r="28" spans="1:10" ht="15" customHeight="1">
      <c r="A28" s="13">
        <v>45498</v>
      </c>
      <c r="B28" s="100">
        <v>2566</v>
      </c>
      <c r="C28" s="3" t="s">
        <v>1149</v>
      </c>
      <c r="D28" s="3" t="s">
        <v>1292</v>
      </c>
      <c r="E28" s="4"/>
      <c r="F28" s="4">
        <v>201465.41</v>
      </c>
      <c r="G28" s="132">
        <f t="shared" si="0"/>
        <v>545232.63</v>
      </c>
      <c r="H28" s="105"/>
      <c r="I28" s="105"/>
      <c r="J28" s="105"/>
    </row>
    <row r="29" spans="1:10" ht="15" customHeight="1">
      <c r="A29" s="13">
        <v>45498</v>
      </c>
      <c r="B29" s="100">
        <v>2567</v>
      </c>
      <c r="C29" s="3" t="s">
        <v>636</v>
      </c>
      <c r="D29" s="3" t="s">
        <v>1293</v>
      </c>
      <c r="E29" s="4"/>
      <c r="F29" s="4">
        <v>153277.76000000001</v>
      </c>
      <c r="G29" s="132">
        <f t="shared" si="0"/>
        <v>391954.87</v>
      </c>
      <c r="H29" s="105"/>
      <c r="I29" s="105"/>
      <c r="J29" s="105"/>
    </row>
    <row r="30" spans="1:10" ht="15" customHeight="1">
      <c r="A30" s="13">
        <v>45498</v>
      </c>
      <c r="B30" s="100">
        <v>2568</v>
      </c>
      <c r="C30" s="3" t="s">
        <v>1152</v>
      </c>
      <c r="D30" s="3" t="s">
        <v>1173</v>
      </c>
      <c r="E30" s="4"/>
      <c r="F30" s="4">
        <v>375</v>
      </c>
      <c r="G30" s="132">
        <f t="shared" si="0"/>
        <v>391579.87</v>
      </c>
      <c r="H30" s="105"/>
      <c r="I30" s="105"/>
      <c r="J30" s="105"/>
    </row>
    <row r="31" spans="1:10" ht="15.75">
      <c r="A31" s="13">
        <v>45499</v>
      </c>
      <c r="B31" s="100">
        <v>2569</v>
      </c>
      <c r="C31" s="3" t="s">
        <v>1294</v>
      </c>
      <c r="D31" s="3" t="s">
        <v>1295</v>
      </c>
      <c r="E31" s="4"/>
      <c r="F31" s="4">
        <v>13965</v>
      </c>
      <c r="G31" s="132">
        <f t="shared" si="0"/>
        <v>377614.87</v>
      </c>
      <c r="H31" s="105"/>
      <c r="I31" s="105"/>
      <c r="J31" s="105"/>
    </row>
    <row r="32" spans="1:10" ht="15.75">
      <c r="A32" s="13">
        <v>45503</v>
      </c>
      <c r="B32" s="100">
        <v>2570</v>
      </c>
      <c r="C32" s="3" t="s">
        <v>1233</v>
      </c>
      <c r="D32" s="3" t="s">
        <v>685</v>
      </c>
      <c r="E32" s="4"/>
      <c r="F32" s="4">
        <v>39324.06</v>
      </c>
      <c r="G32" s="132">
        <f t="shared" si="0"/>
        <v>338290.81</v>
      </c>
      <c r="H32" s="105"/>
      <c r="I32" s="105"/>
      <c r="J32" s="105"/>
    </row>
    <row r="33" spans="1:10" ht="16.5" thickBot="1">
      <c r="A33" s="29">
        <v>45504</v>
      </c>
      <c r="B33" s="215" t="s">
        <v>73</v>
      </c>
      <c r="C33" s="32" t="s">
        <v>146</v>
      </c>
      <c r="D33" s="32" t="s">
        <v>1296</v>
      </c>
      <c r="E33" s="10"/>
      <c r="F33" s="10">
        <v>2356.5700000000002</v>
      </c>
      <c r="G33" s="133">
        <f t="shared" si="0"/>
        <v>335934.24</v>
      </c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>
      <c r="A39" s="214" t="s">
        <v>1265</v>
      </c>
      <c r="B39" s="255"/>
      <c r="C39" s="255"/>
      <c r="D39" s="3"/>
      <c r="E39" s="6"/>
      <c r="F39" s="6"/>
      <c r="H39" s="105"/>
      <c r="I39" s="105"/>
      <c r="J39" s="105"/>
    </row>
    <row r="40" spans="1:10" ht="17.25">
      <c r="B40" s="216" t="s">
        <v>1284</v>
      </c>
      <c r="C40" s="115"/>
      <c r="E40" s="105" t="s">
        <v>1188</v>
      </c>
      <c r="F40" s="105"/>
      <c r="H40" s="105"/>
      <c r="I40" s="105"/>
      <c r="J40" s="105"/>
    </row>
    <row r="41" spans="1:10" ht="15.75">
      <c r="A41" s="257" t="s">
        <v>1285</v>
      </c>
      <c r="B41" s="257"/>
      <c r="C41" s="257"/>
      <c r="D41" s="118"/>
      <c r="E41" s="118" t="s">
        <v>845</v>
      </c>
      <c r="F41" s="118"/>
      <c r="G41" s="118"/>
      <c r="H41" s="118"/>
      <c r="I41" s="118"/>
      <c r="J41" s="118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8" thickBot="1">
      <c r="A47" s="119"/>
      <c r="B47" s="107"/>
      <c r="C47" s="105"/>
      <c r="D47" s="213"/>
      <c r="E47" s="115"/>
      <c r="F47" s="115"/>
      <c r="G47" s="115"/>
      <c r="H47" s="115"/>
      <c r="I47" s="115"/>
      <c r="J47" s="115"/>
    </row>
    <row r="48" spans="1:10" ht="17.25">
      <c r="A48" s="119"/>
      <c r="B48" s="107"/>
      <c r="C48" s="105"/>
      <c r="D48" s="116" t="s">
        <v>987</v>
      </c>
      <c r="E48" s="115"/>
      <c r="F48" s="115"/>
      <c r="G48" s="115"/>
      <c r="H48" s="115"/>
      <c r="I48" s="115"/>
      <c r="J48" s="115"/>
    </row>
    <row r="49" spans="1:10" ht="17.25">
      <c r="A49" s="119"/>
      <c r="B49" s="107"/>
      <c r="C49" s="105"/>
      <c r="D49" s="120" t="s">
        <v>920</v>
      </c>
      <c r="E49" s="121"/>
      <c r="F49" s="121"/>
      <c r="G49" s="121"/>
      <c r="H49" s="121"/>
      <c r="I49" s="121"/>
      <c r="J49" s="121"/>
    </row>
    <row r="50" spans="1:10" ht="16.5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>
      <c r="A51" s="1"/>
      <c r="B51" s="2"/>
      <c r="D51" s="40"/>
      <c r="E51" s="40"/>
      <c r="F51" s="40"/>
      <c r="G51" s="40"/>
      <c r="H51" s="40"/>
      <c r="I51" s="40"/>
      <c r="J51" s="40"/>
    </row>
    <row r="52" spans="1:10">
      <c r="A52" s="1"/>
      <c r="B52" s="2"/>
      <c r="E52" s="4"/>
      <c r="F52" s="4"/>
    </row>
    <row r="53" spans="1:10">
      <c r="A53" s="1"/>
      <c r="B53" s="2"/>
      <c r="D53" s="27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56" spans="1:10">
      <c r="A56" s="1"/>
      <c r="B56" s="2"/>
      <c r="E56" s="4"/>
      <c r="F56" s="4"/>
    </row>
    <row r="57" spans="1:10">
      <c r="A57" s="1"/>
      <c r="B57" s="2"/>
      <c r="E57" s="4"/>
      <c r="F57" s="4"/>
    </row>
    <row r="77" spans="4:4">
      <c r="D77" s="27"/>
    </row>
  </sheetData>
  <mergeCells count="8">
    <mergeCell ref="B39:C39"/>
    <mergeCell ref="A41:C41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629C-E160-4D7F-ACB6-CE243F3019B5}">
  <sheetPr>
    <pageSetUpPr fitToPage="1"/>
  </sheetPr>
  <dimension ref="A11:J75"/>
  <sheetViews>
    <sheetView topLeftCell="A10" zoomScale="85" zoomScaleNormal="85" workbookViewId="0">
      <selection activeCell="J40" sqref="J40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1297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335934.24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45506</v>
      </c>
      <c r="B24" s="100">
        <v>2571</v>
      </c>
      <c r="C24" s="3" t="s">
        <v>8</v>
      </c>
      <c r="D24" s="3" t="s">
        <v>686</v>
      </c>
      <c r="E24" s="4"/>
      <c r="F24" s="4">
        <v>77800</v>
      </c>
      <c r="G24" s="132">
        <f>G21+E24-F24</f>
        <v>258134.24</v>
      </c>
      <c r="H24" s="105"/>
      <c r="I24" s="105"/>
      <c r="J24" s="105"/>
    </row>
    <row r="25" spans="1:10" ht="17.25" customHeight="1">
      <c r="A25" s="13">
        <v>45516</v>
      </c>
      <c r="B25" s="100">
        <v>2572</v>
      </c>
      <c r="C25" s="3" t="s">
        <v>1298</v>
      </c>
      <c r="D25" s="3" t="s">
        <v>1299</v>
      </c>
      <c r="E25" s="4"/>
      <c r="F25" s="4">
        <v>10000</v>
      </c>
      <c r="G25" s="132">
        <f>G24+E25-F25</f>
        <v>248134.24</v>
      </c>
      <c r="H25" s="105"/>
      <c r="I25" s="105"/>
      <c r="J25" s="105"/>
    </row>
    <row r="26" spans="1:10" ht="16.5" customHeight="1">
      <c r="A26" s="13">
        <v>45516</v>
      </c>
      <c r="B26" s="100">
        <v>2573</v>
      </c>
      <c r="C26" s="3" t="s">
        <v>1300</v>
      </c>
      <c r="D26" s="3" t="s">
        <v>741</v>
      </c>
      <c r="E26" s="4"/>
      <c r="F26" s="4">
        <v>4546</v>
      </c>
      <c r="G26" s="132">
        <f t="shared" ref="G26:G30" si="0">G25+E26-F26</f>
        <v>243588.24</v>
      </c>
    </row>
    <row r="27" spans="1:10" ht="15" customHeight="1">
      <c r="A27" s="13">
        <v>45527</v>
      </c>
      <c r="B27" s="100">
        <v>2574</v>
      </c>
      <c r="C27" s="3" t="s">
        <v>1233</v>
      </c>
      <c r="D27" s="3" t="s">
        <v>685</v>
      </c>
      <c r="E27" s="4"/>
      <c r="F27" s="4">
        <v>35985.730000000003</v>
      </c>
      <c r="G27" s="132">
        <f t="shared" si="0"/>
        <v>207602.50999999998</v>
      </c>
      <c r="H27" s="105"/>
      <c r="I27" s="105"/>
      <c r="J27" s="105"/>
    </row>
    <row r="28" spans="1:10" ht="15" customHeight="1">
      <c r="A28" s="13">
        <v>45534</v>
      </c>
      <c r="B28" s="2" t="s">
        <v>679</v>
      </c>
      <c r="C28" s="3" t="s">
        <v>661</v>
      </c>
      <c r="D28" s="3" t="s">
        <v>697</v>
      </c>
      <c r="E28" s="4">
        <v>1900000</v>
      </c>
      <c r="F28" s="4"/>
      <c r="G28" s="132">
        <f t="shared" si="0"/>
        <v>2107602.5099999998</v>
      </c>
      <c r="H28" s="105"/>
      <c r="I28" s="105"/>
      <c r="J28" s="105"/>
    </row>
    <row r="29" spans="1:10" ht="15" customHeight="1">
      <c r="A29" s="13">
        <v>45535</v>
      </c>
      <c r="B29" s="100" t="s">
        <v>401</v>
      </c>
      <c r="C29" s="3" t="s">
        <v>146</v>
      </c>
      <c r="D29" s="3" t="s">
        <v>1301</v>
      </c>
      <c r="E29" s="4"/>
      <c r="F29" s="4">
        <v>4182.07</v>
      </c>
      <c r="G29" s="132">
        <f t="shared" si="0"/>
        <v>2103420.44</v>
      </c>
      <c r="H29" s="105"/>
      <c r="I29" s="105"/>
      <c r="J29" s="105"/>
    </row>
    <row r="30" spans="1:10" ht="15" customHeight="1" thickBot="1">
      <c r="A30" s="29">
        <v>45535</v>
      </c>
      <c r="B30" s="215" t="s">
        <v>401</v>
      </c>
      <c r="C30" s="32" t="s">
        <v>146</v>
      </c>
      <c r="D30" s="32" t="s">
        <v>1302</v>
      </c>
      <c r="E30" s="10"/>
      <c r="F30" s="10">
        <v>432.76</v>
      </c>
      <c r="G30" s="148">
        <f t="shared" si="0"/>
        <v>2102987.6800000002</v>
      </c>
      <c r="H30" s="105"/>
      <c r="I30" s="105"/>
      <c r="J30" s="105"/>
    </row>
    <row r="31" spans="1:10" ht="15.7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>
      <c r="A37" s="214" t="s">
        <v>1265</v>
      </c>
      <c r="B37" s="255"/>
      <c r="C37" s="255"/>
      <c r="D37" s="3"/>
      <c r="E37" s="6"/>
      <c r="F37" s="6"/>
      <c r="H37" s="105"/>
      <c r="I37" s="105"/>
      <c r="J37" s="105"/>
    </row>
    <row r="38" spans="1:10" ht="17.25">
      <c r="B38" s="216" t="s">
        <v>1284</v>
      </c>
      <c r="C38" s="115"/>
      <c r="E38" s="105" t="s">
        <v>1188</v>
      </c>
      <c r="F38" s="105"/>
      <c r="H38" s="105"/>
      <c r="I38" s="105"/>
      <c r="J38" s="105"/>
    </row>
    <row r="39" spans="1:10" ht="15.75">
      <c r="A39" s="257" t="s">
        <v>1285</v>
      </c>
      <c r="B39" s="257"/>
      <c r="C39" s="257"/>
      <c r="D39" s="118"/>
      <c r="E39" s="118" t="s">
        <v>845</v>
      </c>
      <c r="F39" s="118"/>
      <c r="G39" s="118"/>
      <c r="H39" s="118"/>
      <c r="I39" s="118"/>
      <c r="J39" s="118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920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CA97-8802-4B98-BF8E-101B8E0A72E2}">
  <sheetPr>
    <pageSetUpPr fitToPage="1"/>
  </sheetPr>
  <dimension ref="A11:J75"/>
  <sheetViews>
    <sheetView topLeftCell="A7" zoomScale="85" zoomScaleNormal="85" workbookViewId="0">
      <selection activeCell="E42" sqref="E42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1303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2102987.6800000002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>
        <v>45538</v>
      </c>
      <c r="B24" s="100">
        <v>2575</v>
      </c>
      <c r="C24" s="3" t="s">
        <v>1304</v>
      </c>
      <c r="D24" s="3" t="s">
        <v>741</v>
      </c>
      <c r="E24" s="4"/>
      <c r="F24" s="4">
        <v>5227.8999999999996</v>
      </c>
      <c r="G24" s="132">
        <f>G21+E24-F24</f>
        <v>2097759.7800000003</v>
      </c>
      <c r="H24" s="105"/>
      <c r="I24" s="105"/>
      <c r="J24" s="105"/>
    </row>
    <row r="25" spans="1:10" ht="17.25" customHeight="1">
      <c r="A25" s="13">
        <v>45545</v>
      </c>
      <c r="B25" s="2" t="s">
        <v>679</v>
      </c>
      <c r="C25" s="3" t="s">
        <v>661</v>
      </c>
      <c r="D25" s="3" t="s">
        <v>1305</v>
      </c>
      <c r="E25" s="4">
        <v>10465</v>
      </c>
      <c r="F25" s="4"/>
      <c r="G25" s="132">
        <f>G24+E25-F25</f>
        <v>2108224.7800000003</v>
      </c>
      <c r="H25" s="105"/>
      <c r="I25" s="105"/>
      <c r="J25" s="105"/>
    </row>
    <row r="26" spans="1:10" ht="16.5" customHeight="1">
      <c r="A26" s="13">
        <v>45545</v>
      </c>
      <c r="B26" s="2" t="s">
        <v>73</v>
      </c>
      <c r="C26" s="3" t="s">
        <v>1086</v>
      </c>
      <c r="D26" s="3" t="s">
        <v>1306</v>
      </c>
      <c r="E26" s="4"/>
      <c r="F26" s="4">
        <v>674945.52</v>
      </c>
      <c r="G26" s="132">
        <f t="shared" ref="G26:G29" si="0">G25+E26-F26</f>
        <v>1433279.2600000002</v>
      </c>
    </row>
    <row r="27" spans="1:10" ht="15" customHeight="1">
      <c r="A27" s="13">
        <v>45553</v>
      </c>
      <c r="B27" s="100">
        <v>2576</v>
      </c>
      <c r="C27" s="3" t="s">
        <v>1233</v>
      </c>
      <c r="D27" s="3" t="s">
        <v>563</v>
      </c>
      <c r="E27" s="4"/>
      <c r="F27" s="4">
        <v>48628.82</v>
      </c>
      <c r="G27" s="132">
        <f t="shared" si="0"/>
        <v>1384650.4400000002</v>
      </c>
      <c r="H27" s="105"/>
      <c r="I27" s="105"/>
      <c r="J27" s="105"/>
    </row>
    <row r="28" spans="1:10" ht="15" customHeight="1">
      <c r="A28" s="13">
        <v>45555</v>
      </c>
      <c r="B28" s="100">
        <v>2577</v>
      </c>
      <c r="C28" s="3" t="s">
        <v>36</v>
      </c>
      <c r="D28" s="3" t="s">
        <v>136</v>
      </c>
      <c r="E28" s="4"/>
      <c r="F28" s="4">
        <v>0</v>
      </c>
      <c r="G28" s="132">
        <f t="shared" si="0"/>
        <v>1384650.4400000002</v>
      </c>
      <c r="H28" s="105"/>
      <c r="I28" s="105"/>
      <c r="J28" s="105"/>
    </row>
    <row r="29" spans="1:10" ht="15" customHeight="1" thickBot="1">
      <c r="A29" s="29">
        <v>45565</v>
      </c>
      <c r="B29" s="215" t="s">
        <v>401</v>
      </c>
      <c r="C29" s="32" t="s">
        <v>146</v>
      </c>
      <c r="D29" s="32" t="s">
        <v>1307</v>
      </c>
      <c r="E29" s="10"/>
      <c r="F29" s="10">
        <v>1268.2</v>
      </c>
      <c r="G29" s="133">
        <f t="shared" si="0"/>
        <v>1383382.2400000002</v>
      </c>
      <c r="H29" s="105"/>
      <c r="I29" s="105"/>
      <c r="J29" s="105"/>
    </row>
    <row r="30" spans="1:10" ht="15" customHeight="1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>
      <c r="A37" s="214" t="s">
        <v>1265</v>
      </c>
      <c r="B37" s="255"/>
      <c r="C37" s="255"/>
      <c r="D37" s="3"/>
      <c r="E37" s="6"/>
      <c r="F37" s="6"/>
      <c r="H37" s="105"/>
      <c r="I37" s="105"/>
      <c r="J37" s="105"/>
    </row>
    <row r="38" spans="1:10" ht="17.25">
      <c r="B38" s="216" t="s">
        <v>1284</v>
      </c>
      <c r="C38" s="115"/>
      <c r="E38" s="105" t="s">
        <v>1188</v>
      </c>
      <c r="F38" s="105"/>
      <c r="H38" s="105"/>
      <c r="I38" s="105"/>
      <c r="J38" s="105"/>
    </row>
    <row r="39" spans="1:10" ht="15.75">
      <c r="A39" s="257" t="s">
        <v>1285</v>
      </c>
      <c r="B39" s="257"/>
      <c r="C39" s="257"/>
      <c r="D39" s="118"/>
      <c r="E39" s="118" t="s">
        <v>845</v>
      </c>
      <c r="F39" s="118"/>
      <c r="G39" s="118"/>
      <c r="H39" s="118"/>
      <c r="I39" s="118"/>
      <c r="J39" s="118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>
      <c r="A47" s="119"/>
      <c r="B47" s="107"/>
      <c r="C47" s="105"/>
      <c r="D47" s="120" t="s">
        <v>920</v>
      </c>
      <c r="E47" s="121"/>
      <c r="F47" s="121"/>
      <c r="G47" s="121"/>
      <c r="H47" s="121"/>
      <c r="I47" s="121"/>
      <c r="J47" s="121"/>
    </row>
    <row r="48" spans="1:10" ht="16.5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>
      <c r="A49" s="1"/>
      <c r="B49" s="2"/>
      <c r="D49" s="40"/>
      <c r="E49" s="40"/>
      <c r="F49" s="40"/>
      <c r="G49" s="40"/>
      <c r="H49" s="40"/>
      <c r="I49" s="40"/>
      <c r="J49" s="40"/>
    </row>
    <row r="50" spans="1:10">
      <c r="A50" s="1"/>
      <c r="B50" s="2"/>
      <c r="E50" s="4"/>
      <c r="F50" s="4"/>
    </row>
    <row r="51" spans="1:10">
      <c r="A51" s="1"/>
      <c r="B51" s="2"/>
      <c r="D51" s="27"/>
      <c r="E51" s="4"/>
      <c r="F51" s="4"/>
    </row>
    <row r="52" spans="1:10">
      <c r="A52" s="1"/>
      <c r="B52" s="2"/>
      <c r="E52" s="4"/>
      <c r="F52" s="4"/>
    </row>
    <row r="53" spans="1:10">
      <c r="A53" s="1"/>
      <c r="B53" s="2"/>
      <c r="E53" s="4"/>
      <c r="F53" s="4"/>
    </row>
    <row r="54" spans="1:10">
      <c r="A54" s="1"/>
      <c r="B54" s="2"/>
      <c r="E54" s="4"/>
      <c r="F54" s="4"/>
    </row>
    <row r="55" spans="1:10">
      <c r="A55" s="1"/>
      <c r="B55" s="2"/>
      <c r="E55" s="4"/>
      <c r="F55" s="4"/>
    </row>
    <row r="75" spans="4:4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E41F-C012-4776-AC53-2A04FB3F5935}">
  <sheetPr>
    <pageSetUpPr fitToPage="1"/>
  </sheetPr>
  <dimension ref="A11:J73"/>
  <sheetViews>
    <sheetView topLeftCell="A10" zoomScale="85" zoomScaleNormal="85" workbookViewId="0">
      <selection activeCell="F48" sqref="F48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1308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1383382.24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0" ht="17.25" customHeight="1">
      <c r="A24" s="13" t="s">
        <v>1309</v>
      </c>
      <c r="B24" s="100" t="s">
        <v>401</v>
      </c>
      <c r="C24" s="3" t="s">
        <v>1310</v>
      </c>
      <c r="D24" s="3" t="s">
        <v>1311</v>
      </c>
      <c r="E24" s="4"/>
      <c r="F24" s="4">
        <v>65310</v>
      </c>
      <c r="G24" s="132">
        <f>G21+E24-F24</f>
        <v>1318072.24</v>
      </c>
      <c r="H24" s="105"/>
      <c r="I24" s="105"/>
      <c r="J24" s="105"/>
    </row>
    <row r="25" spans="1:10" ht="17.25" customHeight="1">
      <c r="A25" s="13">
        <v>45575</v>
      </c>
      <c r="B25" s="100">
        <v>2578</v>
      </c>
      <c r="C25" s="3" t="s">
        <v>1233</v>
      </c>
      <c r="D25" s="3" t="s">
        <v>563</v>
      </c>
      <c r="E25" s="4"/>
      <c r="F25" s="4">
        <v>30468.62</v>
      </c>
      <c r="G25" s="132">
        <f>G24+E25-F25</f>
        <v>1287603.6199999999</v>
      </c>
      <c r="H25" s="105"/>
      <c r="I25" s="105"/>
      <c r="J25" s="105"/>
    </row>
    <row r="26" spans="1:10" ht="16.5" customHeight="1">
      <c r="A26" s="13">
        <v>45575</v>
      </c>
      <c r="B26" s="100">
        <v>2579</v>
      </c>
      <c r="C26" s="3" t="s">
        <v>8</v>
      </c>
      <c r="D26" s="3" t="s">
        <v>794</v>
      </c>
      <c r="E26" s="4"/>
      <c r="F26" s="4">
        <v>83550</v>
      </c>
      <c r="G26" s="132">
        <f t="shared" ref="G26:G27" si="0">G25+E26-F26</f>
        <v>1204053.6199999999</v>
      </c>
    </row>
    <row r="27" spans="1:10" ht="15" customHeight="1" thickBot="1">
      <c r="A27" s="29" t="s">
        <v>1312</v>
      </c>
      <c r="B27" s="215" t="s">
        <v>73</v>
      </c>
      <c r="C27" s="32" t="s">
        <v>146</v>
      </c>
      <c r="D27" s="32" t="s">
        <v>1313</v>
      </c>
      <c r="E27" s="10"/>
      <c r="F27" s="10">
        <v>444</v>
      </c>
      <c r="G27" s="148">
        <f t="shared" si="0"/>
        <v>1203609.6199999999</v>
      </c>
      <c r="H27" s="105"/>
      <c r="I27" s="105"/>
      <c r="J27" s="105"/>
    </row>
    <row r="28" spans="1:10" ht="15" customHeight="1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214" t="s">
        <v>1265</v>
      </c>
      <c r="B35" s="255"/>
      <c r="C35" s="255"/>
      <c r="D35" s="3"/>
      <c r="E35" s="6"/>
      <c r="F35" s="6"/>
      <c r="H35" s="105"/>
      <c r="I35" s="105"/>
      <c r="J35" s="105"/>
    </row>
    <row r="36" spans="1:10" ht="17.25">
      <c r="B36" s="216" t="s">
        <v>1284</v>
      </c>
      <c r="C36" s="115"/>
      <c r="E36" s="105" t="s">
        <v>1188</v>
      </c>
      <c r="F36" s="105"/>
      <c r="H36" s="105"/>
      <c r="I36" s="105"/>
      <c r="J36" s="105"/>
    </row>
    <row r="37" spans="1:10" ht="15.75">
      <c r="A37" s="257" t="s">
        <v>1285</v>
      </c>
      <c r="B37" s="257"/>
      <c r="C37" s="257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20" t="s">
        <v>920</v>
      </c>
      <c r="E45" s="121"/>
      <c r="F45" s="121"/>
      <c r="G45" s="121"/>
      <c r="H45" s="121"/>
      <c r="I45" s="121"/>
      <c r="J45" s="121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>
      <c r="A47" s="1"/>
      <c r="B47" s="2"/>
      <c r="D47" s="40"/>
      <c r="E47" s="40"/>
      <c r="F47" s="40"/>
      <c r="G47" s="40"/>
      <c r="H47" s="40"/>
      <c r="I47" s="40"/>
      <c r="J47" s="40"/>
    </row>
    <row r="48" spans="1:10">
      <c r="A48" s="1"/>
      <c r="B48" s="2"/>
      <c r="E48" s="4"/>
      <c r="F48" s="4"/>
    </row>
    <row r="49" spans="1:6">
      <c r="A49" s="1"/>
      <c r="B49" s="2"/>
      <c r="D49" s="27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73" spans="4:4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G18"/>
  <sheetViews>
    <sheetView workbookViewId="0">
      <selection activeCell="G22" sqref="G22"/>
    </sheetView>
  </sheetViews>
  <sheetFormatPr defaultColWidth="11.42578125" defaultRowHeight="15"/>
  <cols>
    <col min="1" max="1" width="10.140625" customWidth="1"/>
    <col min="2" max="2" width="11.28515625" customWidth="1"/>
    <col min="3" max="3" width="37" customWidth="1"/>
    <col min="5" max="5" width="35.5703125" customWidth="1"/>
    <col min="6" max="6" width="12.5703125" customWidth="1"/>
  </cols>
  <sheetData>
    <row r="5" spans="1:7" ht="21">
      <c r="A5" s="220" t="s">
        <v>0</v>
      </c>
      <c r="B5" s="220"/>
      <c r="C5" s="220"/>
      <c r="D5" s="220"/>
      <c r="E5" s="220"/>
      <c r="F5" s="220"/>
    </row>
    <row r="6" spans="1:7" ht="21">
      <c r="A6" s="220" t="s">
        <v>1</v>
      </c>
      <c r="B6" s="220"/>
      <c r="C6" s="220"/>
      <c r="D6" s="220"/>
      <c r="E6" s="220"/>
      <c r="F6" s="220"/>
    </row>
    <row r="8" spans="1:7" ht="18.75">
      <c r="A8" s="222" t="s">
        <v>339</v>
      </c>
      <c r="B8" s="222"/>
      <c r="C8" s="222"/>
      <c r="D8" s="222"/>
      <c r="E8" s="222"/>
      <c r="F8" s="222"/>
    </row>
    <row r="10" spans="1:7" ht="15.75" thickBot="1"/>
    <row r="11" spans="1:7" ht="16.5" thickBot="1">
      <c r="A11" s="18" t="s">
        <v>3</v>
      </c>
      <c r="B11" s="19" t="s">
        <v>4</v>
      </c>
      <c r="C11" s="20" t="s">
        <v>5</v>
      </c>
      <c r="D11" s="223" t="s">
        <v>6</v>
      </c>
      <c r="E11" s="223"/>
      <c r="F11" s="21" t="s">
        <v>7</v>
      </c>
    </row>
    <row r="12" spans="1:7">
      <c r="A12" s="1">
        <v>43117</v>
      </c>
      <c r="B12" s="2">
        <v>1832</v>
      </c>
      <c r="C12" t="s">
        <v>340</v>
      </c>
      <c r="D12" t="s">
        <v>341</v>
      </c>
      <c r="E12" s="4"/>
      <c r="F12" s="4">
        <v>29610</v>
      </c>
      <c r="G12" s="5"/>
    </row>
    <row r="13" spans="1:7">
      <c r="A13" s="1">
        <v>43125</v>
      </c>
      <c r="B13" s="2">
        <v>1833</v>
      </c>
      <c r="C13" t="s">
        <v>253</v>
      </c>
      <c r="D13" t="s">
        <v>342</v>
      </c>
      <c r="E13" s="4"/>
      <c r="F13" s="4">
        <v>5000</v>
      </c>
      <c r="G13" s="5"/>
    </row>
    <row r="14" spans="1:7">
      <c r="A14" s="1">
        <v>43131</v>
      </c>
      <c r="B14" s="2">
        <v>1834</v>
      </c>
      <c r="C14" t="s">
        <v>343</v>
      </c>
      <c r="D14" t="s">
        <v>344</v>
      </c>
      <c r="E14" s="4"/>
      <c r="F14" s="4">
        <v>99339.64</v>
      </c>
      <c r="G14" s="5"/>
    </row>
    <row r="15" spans="1:7">
      <c r="A15" s="1">
        <v>43131</v>
      </c>
      <c r="B15" s="2">
        <v>1835</v>
      </c>
      <c r="C15" t="s">
        <v>197</v>
      </c>
      <c r="D15" t="s">
        <v>198</v>
      </c>
      <c r="E15" s="4"/>
      <c r="F15" s="4">
        <v>81600</v>
      </c>
      <c r="G15" s="5"/>
    </row>
    <row r="16" spans="1:7" ht="14.25" customHeight="1">
      <c r="A16" s="1">
        <v>43131</v>
      </c>
      <c r="B16" s="2" t="s">
        <v>73</v>
      </c>
      <c r="C16" t="s">
        <v>146</v>
      </c>
      <c r="D16" t="s">
        <v>209</v>
      </c>
      <c r="E16" s="4"/>
      <c r="F16" s="4">
        <v>40930.01</v>
      </c>
      <c r="G16" s="5"/>
    </row>
    <row r="17" spans="1:7">
      <c r="A17" s="1">
        <v>43131</v>
      </c>
      <c r="B17" s="2" t="s">
        <v>73</v>
      </c>
      <c r="C17" t="s">
        <v>146</v>
      </c>
      <c r="D17" t="s">
        <v>345</v>
      </c>
      <c r="E17" s="4"/>
      <c r="F17" s="4">
        <v>4467.74</v>
      </c>
      <c r="G17" s="5"/>
    </row>
    <row r="18" spans="1:7" ht="15.75" thickBot="1">
      <c r="F18" s="24">
        <f>SUM(F12:F17)</f>
        <v>260947.39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1196-8AD5-49ED-AEA9-04393FC6DD38}">
  <sheetPr>
    <pageSetUpPr fitToPage="1"/>
  </sheetPr>
  <dimension ref="A11:K73"/>
  <sheetViews>
    <sheetView topLeftCell="A6" zoomScale="85" zoomScaleNormal="85" workbookViewId="0">
      <selection activeCell="K28" sqref="K28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  <col min="11" max="11" width="12.42578125" bestFit="1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1" ht="21.75" customHeight="1">
      <c r="A17" s="236" t="s">
        <v>1315</v>
      </c>
      <c r="B17" s="236"/>
      <c r="C17" s="236"/>
      <c r="D17" s="236"/>
      <c r="E17" s="236"/>
      <c r="F17" s="236"/>
      <c r="G17" s="236"/>
    </row>
    <row r="18" spans="1:11" ht="15.75" customHeight="1">
      <c r="A18" s="143"/>
      <c r="B18" s="143"/>
      <c r="C18" s="143"/>
      <c r="D18" s="143"/>
      <c r="E18" s="143"/>
      <c r="F18" s="143"/>
      <c r="G18" s="143"/>
    </row>
    <row r="19" spans="1:11" ht="15.75" customHeight="1" thickBot="1">
      <c r="A19" s="41"/>
      <c r="B19" s="41"/>
      <c r="C19" s="41"/>
      <c r="D19" s="41"/>
      <c r="E19" s="41"/>
      <c r="F19" s="41"/>
      <c r="G19" s="41"/>
    </row>
    <row r="20" spans="1:11" ht="20.25">
      <c r="A20" s="122" t="s">
        <v>613</v>
      </c>
      <c r="B20" s="122"/>
      <c r="C20" s="123"/>
      <c r="D20" s="123"/>
      <c r="E20" s="123"/>
      <c r="F20" s="123"/>
      <c r="G20" s="124"/>
    </row>
    <row r="21" spans="1:11" ht="20.25">
      <c r="A21" s="125"/>
      <c r="B21" s="125"/>
      <c r="C21" s="126"/>
      <c r="D21" s="127"/>
      <c r="E21" s="252" t="s">
        <v>614</v>
      </c>
      <c r="F21" s="253"/>
      <c r="G21" s="128">
        <v>1203609.6200000001</v>
      </c>
    </row>
    <row r="22" spans="1:11" ht="19.5" customHeight="1" thickBot="1">
      <c r="A22" s="66"/>
      <c r="B22" s="66"/>
      <c r="C22" s="67"/>
      <c r="D22" s="67"/>
      <c r="E22" s="67"/>
      <c r="F22" s="67"/>
      <c r="G22" s="128"/>
    </row>
    <row r="23" spans="1:11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1" ht="17.25" customHeight="1">
      <c r="A24" s="13">
        <v>45597</v>
      </c>
      <c r="B24" s="100">
        <v>2580</v>
      </c>
      <c r="C24" s="3" t="s">
        <v>36</v>
      </c>
      <c r="D24" s="3" t="s">
        <v>136</v>
      </c>
      <c r="E24" s="4"/>
      <c r="F24" s="4">
        <v>0</v>
      </c>
      <c r="G24" s="132">
        <v>0</v>
      </c>
      <c r="H24" s="105"/>
      <c r="I24" s="105"/>
      <c r="J24" s="105"/>
    </row>
    <row r="25" spans="1:11" ht="17.25" customHeight="1">
      <c r="A25" s="13">
        <v>45598</v>
      </c>
      <c r="B25" s="100">
        <v>2581</v>
      </c>
      <c r="C25" s="3" t="s">
        <v>36</v>
      </c>
      <c r="D25" s="3" t="s">
        <v>136</v>
      </c>
      <c r="E25" s="4"/>
      <c r="F25" s="4">
        <v>0</v>
      </c>
      <c r="G25" s="132">
        <v>0</v>
      </c>
      <c r="H25" s="105"/>
      <c r="I25" s="105"/>
      <c r="J25" s="105"/>
    </row>
    <row r="26" spans="1:11" ht="16.5" customHeight="1">
      <c r="A26" s="13">
        <v>45611</v>
      </c>
      <c r="B26" s="100">
        <v>2582</v>
      </c>
      <c r="C26" s="3" t="s">
        <v>1233</v>
      </c>
      <c r="D26" s="3" t="s">
        <v>685</v>
      </c>
      <c r="E26" s="4"/>
      <c r="F26" s="4">
        <v>49906.96</v>
      </c>
      <c r="G26" s="132">
        <f>G21+E26-F26</f>
        <v>1153702.6600000001</v>
      </c>
    </row>
    <row r="27" spans="1:11" ht="15" customHeight="1">
      <c r="A27" s="13">
        <v>45611</v>
      </c>
      <c r="B27" s="100" t="s">
        <v>73</v>
      </c>
      <c r="C27" s="3" t="s">
        <v>1316</v>
      </c>
      <c r="D27" s="3" t="s">
        <v>1317</v>
      </c>
      <c r="E27" s="4"/>
      <c r="F27" s="4">
        <v>189502.51</v>
      </c>
      <c r="G27" s="132">
        <f>G26+E27-F27</f>
        <v>964200.15000000014</v>
      </c>
      <c r="H27" s="105"/>
      <c r="I27" s="105"/>
      <c r="J27" s="105"/>
    </row>
    <row r="28" spans="1:11" ht="15" customHeight="1">
      <c r="A28" s="13">
        <v>45618</v>
      </c>
      <c r="B28" s="100" t="s">
        <v>73</v>
      </c>
      <c r="C28" s="3" t="s">
        <v>1318</v>
      </c>
      <c r="D28" s="3" t="s">
        <v>1319</v>
      </c>
      <c r="E28" s="4"/>
      <c r="F28" s="4">
        <v>98147.25</v>
      </c>
      <c r="G28" s="132">
        <f t="shared" ref="G28:G29" si="0">G27+E28-F28</f>
        <v>866052.90000000014</v>
      </c>
      <c r="H28" s="105"/>
      <c r="I28" s="105"/>
      <c r="J28" s="105"/>
      <c r="K28" s="4"/>
    </row>
    <row r="29" spans="1:11" ht="15" customHeight="1" thickBot="1">
      <c r="A29" s="29">
        <v>45626</v>
      </c>
      <c r="B29" s="215" t="s">
        <v>73</v>
      </c>
      <c r="C29" s="32" t="s">
        <v>146</v>
      </c>
      <c r="D29" s="32" t="s">
        <v>961</v>
      </c>
      <c r="E29" s="10"/>
      <c r="F29" s="10">
        <v>606.47</v>
      </c>
      <c r="G29" s="133">
        <f t="shared" si="0"/>
        <v>865446.43000000017</v>
      </c>
      <c r="H29" s="105"/>
      <c r="I29" s="105"/>
      <c r="J29" s="105"/>
    </row>
    <row r="30" spans="1:11" ht="15" customHeight="1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1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1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214" t="s">
        <v>1265</v>
      </c>
      <c r="B35" s="255"/>
      <c r="C35" s="255"/>
      <c r="D35" s="3"/>
      <c r="E35" s="6"/>
      <c r="F35" s="6"/>
      <c r="H35" s="105"/>
      <c r="I35" s="105"/>
      <c r="J35" s="105"/>
    </row>
    <row r="36" spans="1:10" ht="17.25">
      <c r="B36" s="216" t="s">
        <v>1284</v>
      </c>
      <c r="C36" s="115"/>
      <c r="E36" s="105" t="s">
        <v>1188</v>
      </c>
      <c r="F36" s="105"/>
      <c r="H36" s="105"/>
      <c r="I36" s="105"/>
      <c r="J36" s="105"/>
    </row>
    <row r="37" spans="1:10" ht="15.75">
      <c r="A37" s="257" t="s">
        <v>1285</v>
      </c>
      <c r="B37" s="257"/>
      <c r="C37" s="257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20" t="s">
        <v>920</v>
      </c>
      <c r="E45" s="121"/>
      <c r="F45" s="121"/>
      <c r="G45" s="121"/>
      <c r="H45" s="121"/>
      <c r="I45" s="121"/>
      <c r="J45" s="121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>
      <c r="A47" s="1"/>
      <c r="B47" s="2"/>
      <c r="D47" s="40"/>
      <c r="E47" s="40"/>
      <c r="F47" s="40"/>
      <c r="G47" s="40"/>
      <c r="H47" s="40"/>
      <c r="I47" s="40"/>
      <c r="J47" s="40"/>
    </row>
    <row r="48" spans="1:10">
      <c r="A48" s="1"/>
      <c r="B48" s="2"/>
      <c r="E48" s="4"/>
      <c r="F48" s="4"/>
    </row>
    <row r="49" spans="1:6">
      <c r="A49" s="1"/>
      <c r="B49" s="2"/>
      <c r="D49" s="27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73" spans="4:4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C015-8618-4308-A3F9-AE59779B9616}">
  <sheetPr>
    <pageSetUpPr fitToPage="1"/>
  </sheetPr>
  <dimension ref="A11:M73"/>
  <sheetViews>
    <sheetView topLeftCell="A10" zoomScale="85" zoomScaleNormal="85" workbookViewId="0">
      <selection activeCell="F25" sqref="F25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2.85546875" customWidth="1"/>
    <col min="5" max="6" width="15.7109375" customWidth="1"/>
    <col min="7" max="7" width="19.28515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3" ht="21.75" customHeight="1">
      <c r="A17" s="236" t="s">
        <v>1320</v>
      </c>
      <c r="B17" s="236"/>
      <c r="C17" s="236"/>
      <c r="D17" s="236"/>
      <c r="E17" s="236"/>
      <c r="F17" s="236"/>
      <c r="G17" s="236"/>
    </row>
    <row r="18" spans="1:13" ht="15.75" customHeight="1">
      <c r="A18" s="143"/>
      <c r="B18" s="143"/>
      <c r="C18" s="143"/>
      <c r="D18" s="143"/>
      <c r="E18" s="143"/>
      <c r="F18" s="143"/>
      <c r="G18" s="143"/>
    </row>
    <row r="19" spans="1:13" ht="15.75" customHeight="1" thickBot="1">
      <c r="A19" s="41"/>
      <c r="B19" s="41"/>
      <c r="C19" s="41"/>
      <c r="D19" s="41"/>
      <c r="E19" s="41"/>
      <c r="F19" s="41"/>
      <c r="G19" s="41"/>
    </row>
    <row r="20" spans="1:13" ht="20.25">
      <c r="A20" s="122" t="s">
        <v>613</v>
      </c>
      <c r="B20" s="122"/>
      <c r="C20" s="123"/>
      <c r="D20" s="123"/>
      <c r="E20" s="123"/>
      <c r="F20" s="123"/>
      <c r="G20" s="124"/>
    </row>
    <row r="21" spans="1:13" ht="20.25">
      <c r="A21" s="125"/>
      <c r="B21" s="125"/>
      <c r="C21" s="126"/>
      <c r="D21" s="127"/>
      <c r="E21" s="252" t="s">
        <v>614</v>
      </c>
      <c r="F21" s="253"/>
      <c r="G21" s="128">
        <v>865446.43</v>
      </c>
    </row>
    <row r="22" spans="1:13" ht="19.5" customHeight="1" thickBot="1">
      <c r="A22" s="66"/>
      <c r="B22" s="66"/>
      <c r="C22" s="67"/>
      <c r="D22" s="67"/>
      <c r="E22" s="67"/>
      <c r="F22" s="67"/>
      <c r="G22" s="128"/>
    </row>
    <row r="23" spans="1:13" ht="20.25">
      <c r="A23" s="187" t="s">
        <v>615</v>
      </c>
      <c r="B23" s="173" t="s">
        <v>616</v>
      </c>
      <c r="C23" s="174" t="s">
        <v>617</v>
      </c>
      <c r="D23" s="175" t="s">
        <v>618</v>
      </c>
      <c r="E23" s="174" t="s">
        <v>619</v>
      </c>
      <c r="F23" s="174" t="s">
        <v>620</v>
      </c>
      <c r="G23" s="176" t="s">
        <v>621</v>
      </c>
      <c r="H23" s="105"/>
      <c r="I23" s="105"/>
      <c r="J23" s="105"/>
    </row>
    <row r="24" spans="1:13" ht="17.25" customHeight="1">
      <c r="A24" s="13">
        <v>45632</v>
      </c>
      <c r="B24" s="100" t="s">
        <v>73</v>
      </c>
      <c r="C24" s="3" t="s">
        <v>1149</v>
      </c>
      <c r="D24" s="3" t="s">
        <v>1321</v>
      </c>
      <c r="E24" s="4"/>
      <c r="F24" s="4">
        <v>2815.71</v>
      </c>
      <c r="G24" s="132">
        <f>G21+E24-F24</f>
        <v>862630.72000000009</v>
      </c>
      <c r="H24" s="105"/>
      <c r="I24" s="105"/>
      <c r="J24" s="105"/>
    </row>
    <row r="25" spans="1:13" ht="17.25" customHeight="1">
      <c r="A25" s="13">
        <v>45635</v>
      </c>
      <c r="B25" s="2" t="s">
        <v>679</v>
      </c>
      <c r="C25" s="3" t="s">
        <v>661</v>
      </c>
      <c r="D25" s="3" t="s">
        <v>697</v>
      </c>
      <c r="E25" s="4">
        <v>2650000</v>
      </c>
      <c r="F25" s="4"/>
      <c r="G25" s="132">
        <f>G24+E25-F25</f>
        <v>3512630.72</v>
      </c>
      <c r="H25" s="105"/>
      <c r="I25" s="105"/>
      <c r="J25" s="105"/>
      <c r="M25" s="4"/>
    </row>
    <row r="26" spans="1:13" ht="16.5" customHeight="1">
      <c r="A26" s="13">
        <v>45649</v>
      </c>
      <c r="B26" s="100">
        <v>2583</v>
      </c>
      <c r="C26" s="3" t="s">
        <v>636</v>
      </c>
      <c r="D26" s="3" t="s">
        <v>1322</v>
      </c>
      <c r="E26" s="4"/>
      <c r="F26" s="4">
        <v>137459.9</v>
      </c>
      <c r="G26" s="132">
        <f t="shared" ref="G26:G27" si="0">G25+E26-F26</f>
        <v>3375170.8200000003</v>
      </c>
    </row>
    <row r="27" spans="1:13" ht="15" customHeight="1" thickBot="1">
      <c r="A27" s="29">
        <v>45657</v>
      </c>
      <c r="B27" s="215" t="s">
        <v>73</v>
      </c>
      <c r="C27" s="32" t="s">
        <v>146</v>
      </c>
      <c r="D27" s="32" t="s">
        <v>1323</v>
      </c>
      <c r="E27" s="10"/>
      <c r="F27" s="10">
        <v>460.27</v>
      </c>
      <c r="G27" s="133">
        <f t="shared" si="0"/>
        <v>3374710.5500000003</v>
      </c>
      <c r="H27" s="105"/>
      <c r="I27" s="105"/>
      <c r="J27" s="105"/>
    </row>
    <row r="28" spans="1:13" ht="15" customHeight="1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3" ht="15" customHeight="1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3" ht="15" customHeight="1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3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3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>
      <c r="A35" s="214" t="s">
        <v>1265</v>
      </c>
      <c r="B35" s="255"/>
      <c r="C35" s="255"/>
      <c r="D35" s="3"/>
      <c r="E35" s="6"/>
      <c r="F35" s="6"/>
      <c r="H35" s="105"/>
      <c r="I35" s="105"/>
      <c r="J35" s="105"/>
    </row>
    <row r="36" spans="1:10" ht="17.25">
      <c r="B36" s="216" t="s">
        <v>1284</v>
      </c>
      <c r="C36" s="115"/>
      <c r="E36" s="105" t="s">
        <v>1188</v>
      </c>
      <c r="F36" s="105"/>
      <c r="H36" s="105"/>
      <c r="I36" s="105"/>
      <c r="J36" s="105"/>
    </row>
    <row r="37" spans="1:10" ht="15.75">
      <c r="A37" s="257" t="s">
        <v>1285</v>
      </c>
      <c r="B37" s="257"/>
      <c r="C37" s="257"/>
      <c r="D37" s="118"/>
      <c r="E37" s="118" t="s">
        <v>845</v>
      </c>
      <c r="F37" s="118"/>
      <c r="G37" s="118"/>
      <c r="H37" s="118"/>
      <c r="I37" s="118"/>
      <c r="J37" s="118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>
      <c r="A45" s="119"/>
      <c r="B45" s="107"/>
      <c r="C45" s="105"/>
      <c r="D45" s="120" t="s">
        <v>920</v>
      </c>
      <c r="E45" s="121"/>
      <c r="F45" s="121"/>
      <c r="G45" s="121"/>
      <c r="H45" s="121"/>
      <c r="I45" s="121"/>
      <c r="J45" s="121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>
      <c r="A47" s="1"/>
      <c r="B47" s="2"/>
      <c r="D47" s="40"/>
      <c r="E47" s="40"/>
      <c r="F47" s="40"/>
      <c r="G47" s="40"/>
      <c r="H47" s="40"/>
      <c r="I47" s="40"/>
      <c r="J47" s="40"/>
    </row>
    <row r="48" spans="1:10">
      <c r="A48" s="1"/>
      <c r="B48" s="2"/>
      <c r="E48" s="4"/>
      <c r="F48" s="4"/>
    </row>
    <row r="49" spans="1:6">
      <c r="A49" s="1"/>
      <c r="B49" s="2"/>
      <c r="D49" s="27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53" spans="1:6">
      <c r="A53" s="1"/>
      <c r="B53" s="2"/>
      <c r="E53" s="4"/>
      <c r="F53" s="4"/>
    </row>
    <row r="73" spans="4:4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8776-CE52-4DEE-87A3-87C49D1F4600}">
  <sheetPr>
    <pageSetUpPr fitToPage="1"/>
  </sheetPr>
  <dimension ref="A11:J72"/>
  <sheetViews>
    <sheetView zoomScale="85" zoomScaleNormal="85" workbookViewId="0">
      <selection activeCell="G26" sqref="G26"/>
    </sheetView>
  </sheetViews>
  <sheetFormatPr defaultColWidth="11.42578125" defaultRowHeight="1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20.140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1324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f>+F24+G24</f>
        <v>3374710.5500000003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217" t="s">
        <v>615</v>
      </c>
      <c r="B23" s="129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76" t="s">
        <v>621</v>
      </c>
      <c r="H23" s="105"/>
      <c r="I23" s="105"/>
      <c r="J23" s="105"/>
    </row>
    <row r="24" spans="1:10" ht="17.25" customHeight="1">
      <c r="A24" s="154">
        <v>45667</v>
      </c>
      <c r="B24" s="138">
        <v>2584</v>
      </c>
      <c r="C24" s="139" t="s">
        <v>1233</v>
      </c>
      <c r="D24" s="139" t="s">
        <v>685</v>
      </c>
      <c r="E24" s="80"/>
      <c r="F24" s="80">
        <v>49941.49</v>
      </c>
      <c r="G24" s="152">
        <v>3324769.06</v>
      </c>
      <c r="H24" s="105"/>
      <c r="I24" s="105"/>
      <c r="J24" s="105"/>
    </row>
    <row r="25" spans="1:10" ht="16.5" customHeight="1">
      <c r="A25" s="154" t="s">
        <v>1325</v>
      </c>
      <c r="B25" s="78" t="s">
        <v>73</v>
      </c>
      <c r="C25" s="139" t="s">
        <v>1086</v>
      </c>
      <c r="D25" s="139" t="s">
        <v>1326</v>
      </c>
      <c r="E25" s="80"/>
      <c r="F25" s="80">
        <v>1711845.88</v>
      </c>
      <c r="G25" s="152">
        <f>G24+E25-F25</f>
        <v>1612923.1800000002</v>
      </c>
    </row>
    <row r="26" spans="1:10" ht="15" customHeight="1">
      <c r="A26" s="154" t="s">
        <v>1327</v>
      </c>
      <c r="B26" s="138" t="s">
        <v>73</v>
      </c>
      <c r="C26" s="139" t="s">
        <v>146</v>
      </c>
      <c r="D26" s="139" t="s">
        <v>1328</v>
      </c>
      <c r="E26" s="80"/>
      <c r="F26" s="80">
        <v>2817.68</v>
      </c>
      <c r="G26" s="152">
        <f t="shared" ref="G26" si="0">G25+E26-F26</f>
        <v>1610105.5000000002</v>
      </c>
      <c r="H26" s="105"/>
      <c r="I26" s="105"/>
      <c r="J26" s="105"/>
    </row>
    <row r="27" spans="1:10" ht="15" customHeight="1">
      <c r="A27" s="1"/>
      <c r="B27" s="100"/>
      <c r="C27" s="3"/>
      <c r="D27" s="3"/>
      <c r="E27" s="4"/>
      <c r="F27" s="4"/>
      <c r="H27" s="105"/>
      <c r="I27" s="105"/>
      <c r="J27" s="105"/>
    </row>
    <row r="28" spans="1:10" ht="15" customHeight="1">
      <c r="A28" s="1"/>
      <c r="B28" s="100"/>
      <c r="C28" s="3"/>
      <c r="D28" s="3"/>
      <c r="E28" s="4"/>
      <c r="F28" s="4"/>
      <c r="H28" s="105"/>
      <c r="I28" s="105"/>
      <c r="J28" s="105"/>
    </row>
    <row r="29" spans="1:10" ht="15" customHeight="1">
      <c r="A29" s="1"/>
      <c r="B29" s="100"/>
      <c r="C29" s="3"/>
      <c r="D29" s="3"/>
      <c r="E29" s="4"/>
      <c r="F29" s="4"/>
      <c r="H29" s="105"/>
      <c r="I29" s="105"/>
      <c r="J29" s="105"/>
    </row>
    <row r="30" spans="1:10" ht="15.7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214" t="s">
        <v>1265</v>
      </c>
      <c r="B34" s="255"/>
      <c r="C34" s="255"/>
      <c r="D34" s="3"/>
      <c r="E34" s="6"/>
      <c r="F34" s="6"/>
      <c r="H34" s="105"/>
      <c r="I34" s="105"/>
      <c r="J34" s="105"/>
    </row>
    <row r="35" spans="1:10" ht="17.25">
      <c r="B35" s="216" t="s">
        <v>1329</v>
      </c>
      <c r="C35" s="115"/>
      <c r="E35" s="105" t="s">
        <v>1188</v>
      </c>
      <c r="F35" s="105"/>
      <c r="H35" s="105"/>
      <c r="I35" s="105"/>
      <c r="J35" s="105"/>
    </row>
    <row r="36" spans="1:10" ht="15.75">
      <c r="A36" s="257" t="s">
        <v>1330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F0DE-22EC-4AA2-B7BD-1832F8109156}">
  <sheetPr>
    <pageSetUpPr fitToPage="1"/>
  </sheetPr>
  <dimension ref="A11:J72"/>
  <sheetViews>
    <sheetView topLeftCell="A17" zoomScale="85" zoomScaleNormal="85" workbookViewId="0">
      <selection activeCell="D52" sqref="D52"/>
    </sheetView>
  </sheetViews>
  <sheetFormatPr defaultColWidth="11.42578125" defaultRowHeight="1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1331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1610105.5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217" t="s">
        <v>615</v>
      </c>
      <c r="B23" s="129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76" t="s">
        <v>621</v>
      </c>
      <c r="H23" s="105"/>
      <c r="I23" s="105"/>
      <c r="J23" s="105"/>
    </row>
    <row r="24" spans="1:10" ht="17.25" customHeight="1">
      <c r="A24" s="154">
        <v>45693</v>
      </c>
      <c r="B24" s="138">
        <v>2585</v>
      </c>
      <c r="C24" s="139" t="s">
        <v>1233</v>
      </c>
      <c r="D24" s="139" t="s">
        <v>1332</v>
      </c>
      <c r="E24" s="80"/>
      <c r="F24" s="80">
        <v>46404.4</v>
      </c>
      <c r="G24" s="152">
        <v>1524797.8400000082</v>
      </c>
      <c r="H24" s="105"/>
      <c r="I24" s="105"/>
      <c r="J24" s="105"/>
    </row>
    <row r="25" spans="1:10" ht="16.5" customHeight="1">
      <c r="A25" s="219">
        <v>45693</v>
      </c>
      <c r="B25" s="138">
        <v>2586</v>
      </c>
      <c r="C25" s="139" t="s">
        <v>1152</v>
      </c>
      <c r="D25" s="139" t="s">
        <v>1173</v>
      </c>
      <c r="E25" s="80"/>
      <c r="F25" s="80">
        <v>1400</v>
      </c>
      <c r="G25" s="152">
        <v>1523397.8400000082</v>
      </c>
    </row>
    <row r="26" spans="1:10" ht="15" customHeight="1">
      <c r="A26" s="219">
        <v>45693</v>
      </c>
      <c r="B26" s="138">
        <v>2587</v>
      </c>
      <c r="C26" s="139" t="s">
        <v>1149</v>
      </c>
      <c r="D26" s="139" t="s">
        <v>1333</v>
      </c>
      <c r="E26" s="80"/>
      <c r="F26" s="80">
        <v>413741.2</v>
      </c>
      <c r="G26" s="152">
        <v>1109656.6400000083</v>
      </c>
      <c r="H26" s="105"/>
      <c r="I26" s="105"/>
      <c r="J26" s="105"/>
    </row>
    <row r="27" spans="1:10" ht="15" customHeight="1">
      <c r="A27" s="154">
        <v>45714</v>
      </c>
      <c r="B27" s="138">
        <v>2588</v>
      </c>
      <c r="C27" s="139" t="s">
        <v>1233</v>
      </c>
      <c r="D27" s="139" t="s">
        <v>1332</v>
      </c>
      <c r="E27" s="80"/>
      <c r="F27" s="80">
        <v>44715.83</v>
      </c>
      <c r="G27" s="152">
        <v>1064940.8100000082</v>
      </c>
      <c r="H27" s="105"/>
      <c r="I27" s="105"/>
      <c r="J27" s="105"/>
    </row>
    <row r="28" spans="1:10" ht="15" customHeight="1">
      <c r="A28" s="154">
        <v>45716</v>
      </c>
      <c r="B28" s="138">
        <v>2589</v>
      </c>
      <c r="C28" s="139" t="s">
        <v>636</v>
      </c>
      <c r="D28" s="139" t="s">
        <v>1334</v>
      </c>
      <c r="E28" s="80"/>
      <c r="F28" s="80">
        <v>131531.56</v>
      </c>
      <c r="G28" s="152">
        <v>933409.25000000815</v>
      </c>
      <c r="H28" s="105"/>
      <c r="I28" s="105"/>
      <c r="J28" s="105"/>
    </row>
    <row r="29" spans="1:10" ht="15" customHeight="1">
      <c r="A29" s="154">
        <v>45716</v>
      </c>
      <c r="B29" s="138" t="s">
        <v>73</v>
      </c>
      <c r="C29" s="139" t="s">
        <v>146</v>
      </c>
      <c r="D29" s="139" t="s">
        <v>1323</v>
      </c>
      <c r="E29" s="80"/>
      <c r="F29" s="80">
        <v>992.74</v>
      </c>
      <c r="G29" s="152">
        <v>932416.51000000816</v>
      </c>
      <c r="H29" s="105"/>
      <c r="I29" s="105"/>
      <c r="J29" s="105"/>
    </row>
    <row r="30" spans="1:10" ht="15.7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>
      <c r="B35" s="115" t="s">
        <v>1329</v>
      </c>
      <c r="C35" s="115"/>
      <c r="E35" s="105" t="s">
        <v>1188</v>
      </c>
      <c r="F35" s="105"/>
      <c r="H35" s="105"/>
      <c r="I35" s="105"/>
      <c r="J35" s="105"/>
    </row>
    <row r="36" spans="1:10" ht="15.75">
      <c r="A36" s="257" t="s">
        <v>1330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580A-7B95-47D1-9D96-29D95E99201B}">
  <sheetPr>
    <pageSetUpPr fitToPage="1"/>
  </sheetPr>
  <dimension ref="A11:J72"/>
  <sheetViews>
    <sheetView zoomScale="85" zoomScaleNormal="85" workbookViewId="0">
      <selection activeCell="G21" sqref="G21"/>
    </sheetView>
  </sheetViews>
  <sheetFormatPr defaultColWidth="11.42578125" defaultRowHeight="1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1335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932416.51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217" t="s">
        <v>615</v>
      </c>
      <c r="B23" s="129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76" t="s">
        <v>621</v>
      </c>
      <c r="H23" s="105"/>
      <c r="I23" s="105"/>
      <c r="J23" s="105"/>
    </row>
    <row r="24" spans="1:10" ht="17.25" customHeight="1">
      <c r="A24" s="1">
        <v>45721</v>
      </c>
      <c r="B24" s="100">
        <v>2590</v>
      </c>
      <c r="C24" s="3" t="s">
        <v>1336</v>
      </c>
      <c r="D24" s="3" t="s">
        <v>1337</v>
      </c>
      <c r="E24" s="4"/>
      <c r="F24" s="4">
        <v>150000</v>
      </c>
      <c r="G24" s="134">
        <f>+G21-F24</f>
        <v>782416.51</v>
      </c>
      <c r="H24" s="105"/>
      <c r="I24" s="105"/>
      <c r="J24" s="105"/>
    </row>
    <row r="25" spans="1:10" ht="16.5" customHeight="1">
      <c r="A25" s="1">
        <v>45721</v>
      </c>
      <c r="B25" s="100">
        <v>2591</v>
      </c>
      <c r="C25" s="3" t="s">
        <v>8</v>
      </c>
      <c r="D25" t="s">
        <v>1338</v>
      </c>
      <c r="E25" s="4"/>
      <c r="F25" s="4">
        <v>68500</v>
      </c>
      <c r="G25" s="134">
        <f>+G24-F25</f>
        <v>713916.51</v>
      </c>
    </row>
    <row r="26" spans="1:10" ht="15" customHeight="1">
      <c r="A26" s="1">
        <v>45728</v>
      </c>
      <c r="B26" s="100">
        <v>2592</v>
      </c>
      <c r="C26" s="3" t="s">
        <v>1339</v>
      </c>
      <c r="D26" t="s">
        <v>1332</v>
      </c>
      <c r="E26" s="4"/>
      <c r="F26" s="4">
        <v>40210.83</v>
      </c>
      <c r="G26" s="134">
        <f>+G25-F26</f>
        <v>673705.68</v>
      </c>
      <c r="H26" s="105"/>
      <c r="I26" s="105"/>
      <c r="J26" s="105"/>
    </row>
    <row r="27" spans="1:10" ht="15" customHeight="1">
      <c r="A27" s="1">
        <v>45736</v>
      </c>
      <c r="B27" s="100" t="s">
        <v>73</v>
      </c>
      <c r="C27" s="3" t="s">
        <v>1149</v>
      </c>
      <c r="D27" t="s">
        <v>1340</v>
      </c>
      <c r="E27" s="4"/>
      <c r="F27" s="4">
        <v>5350.64</v>
      </c>
      <c r="G27" s="134">
        <f>+G26-F27</f>
        <v>668355.04</v>
      </c>
      <c r="H27" s="105"/>
      <c r="I27" s="105"/>
      <c r="J27" s="105"/>
    </row>
    <row r="28" spans="1:10" ht="15" customHeight="1">
      <c r="A28" s="1">
        <v>45743</v>
      </c>
      <c r="B28" s="100" t="s">
        <v>73</v>
      </c>
      <c r="C28" s="3" t="s">
        <v>1341</v>
      </c>
      <c r="D28" t="s">
        <v>1342</v>
      </c>
      <c r="E28" s="4"/>
      <c r="F28" s="4">
        <v>7000</v>
      </c>
      <c r="G28" s="134">
        <f>+G27-F28</f>
        <v>661355.04</v>
      </c>
      <c r="H28" s="105"/>
      <c r="I28" s="105"/>
      <c r="J28" s="105"/>
    </row>
    <row r="29" spans="1:10" ht="15" customHeight="1">
      <c r="A29" s="1">
        <v>45747</v>
      </c>
      <c r="B29" s="100" t="s">
        <v>73</v>
      </c>
      <c r="C29" s="3" t="s">
        <v>146</v>
      </c>
      <c r="D29" t="s">
        <v>1343</v>
      </c>
      <c r="E29" s="4"/>
      <c r="F29" s="4">
        <v>778.9</v>
      </c>
      <c r="G29" s="134">
        <f>+G28-F29</f>
        <v>660576.14</v>
      </c>
      <c r="H29" s="105"/>
      <c r="I29" s="105"/>
      <c r="J29" s="105"/>
    </row>
    <row r="30" spans="1:10" ht="15.7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>
      <c r="B35" s="115" t="s">
        <v>1329</v>
      </c>
      <c r="C35" s="115"/>
      <c r="E35" s="105" t="s">
        <v>1188</v>
      </c>
      <c r="F35" s="105"/>
      <c r="H35" s="105"/>
      <c r="I35" s="105"/>
      <c r="J35" s="105"/>
    </row>
    <row r="36" spans="1:10" ht="15.75">
      <c r="A36" s="257" t="s">
        <v>1330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7462-AB69-413B-A478-070241413F3D}">
  <sheetPr>
    <pageSetUpPr fitToPage="1"/>
  </sheetPr>
  <dimension ref="A11:J72"/>
  <sheetViews>
    <sheetView topLeftCell="A8" zoomScale="85" zoomScaleNormal="85" workbookViewId="0">
      <selection activeCell="G44" sqref="G44"/>
    </sheetView>
  </sheetViews>
  <sheetFormatPr defaultColWidth="11.42578125" defaultRowHeight="1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1344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660576.14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217" t="s">
        <v>615</v>
      </c>
      <c r="B23" s="129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76" t="s">
        <v>621</v>
      </c>
      <c r="H23" s="105"/>
      <c r="I23" s="105"/>
      <c r="J23" s="105"/>
    </row>
    <row r="24" spans="1:10" ht="17.25" customHeight="1">
      <c r="A24" s="154" t="s">
        <v>1345</v>
      </c>
      <c r="B24" s="138" t="s">
        <v>73</v>
      </c>
      <c r="C24" s="139" t="s">
        <v>1346</v>
      </c>
      <c r="D24" s="79" t="s">
        <v>1347</v>
      </c>
      <c r="E24" s="80"/>
      <c r="F24" s="80">
        <v>22669.4</v>
      </c>
      <c r="G24" s="152">
        <f>+G21-F24</f>
        <v>637906.74</v>
      </c>
      <c r="H24" s="105"/>
      <c r="I24" s="105"/>
      <c r="J24" s="105"/>
    </row>
    <row r="25" spans="1:10" ht="16.5" customHeight="1">
      <c r="A25" s="154" t="s">
        <v>1348</v>
      </c>
      <c r="B25" s="138">
        <v>2593</v>
      </c>
      <c r="C25" s="139" t="s">
        <v>1339</v>
      </c>
      <c r="D25" s="79" t="s">
        <v>1332</v>
      </c>
      <c r="E25" s="80"/>
      <c r="F25" s="80">
        <v>43929.77</v>
      </c>
      <c r="G25" s="152">
        <f>+G24-F25</f>
        <v>593976.97</v>
      </c>
    </row>
    <row r="26" spans="1:10" ht="15" customHeight="1">
      <c r="A26" s="154" t="s">
        <v>1348</v>
      </c>
      <c r="B26" s="138">
        <v>2594</v>
      </c>
      <c r="C26" s="139" t="s">
        <v>636</v>
      </c>
      <c r="D26" s="139" t="s">
        <v>1349</v>
      </c>
      <c r="E26" s="80"/>
      <c r="F26" s="80">
        <v>135234.1</v>
      </c>
      <c r="G26" s="152">
        <f>+G25-F26</f>
        <v>458742.87</v>
      </c>
      <c r="H26" s="105"/>
      <c r="I26" s="105"/>
      <c r="J26" s="105"/>
    </row>
    <row r="27" spans="1:10" ht="15" customHeight="1">
      <c r="A27" s="154">
        <v>45755</v>
      </c>
      <c r="B27" s="78" t="s">
        <v>679</v>
      </c>
      <c r="C27" s="139" t="s">
        <v>661</v>
      </c>
      <c r="D27" s="139" t="s">
        <v>697</v>
      </c>
      <c r="E27" s="80">
        <v>1000000</v>
      </c>
      <c r="F27" s="80"/>
      <c r="G27" s="152">
        <f>+G26+E27</f>
        <v>1458742.87</v>
      </c>
      <c r="H27" s="105"/>
      <c r="I27" s="105"/>
      <c r="J27" s="105"/>
    </row>
    <row r="28" spans="1:10" ht="15" customHeight="1">
      <c r="A28" s="154">
        <v>45777</v>
      </c>
      <c r="B28" s="138" t="s">
        <v>73</v>
      </c>
      <c r="C28" s="139" t="s">
        <v>1149</v>
      </c>
      <c r="D28" s="139" t="s">
        <v>1350</v>
      </c>
      <c r="E28" s="80"/>
      <c r="F28" s="80">
        <v>520.70000000000005</v>
      </c>
      <c r="G28" s="152">
        <f>+G27-F28</f>
        <v>1458222.1700000002</v>
      </c>
      <c r="H28" s="105"/>
      <c r="I28" s="105"/>
      <c r="J28" s="105"/>
    </row>
    <row r="29" spans="1:10" ht="15" customHeight="1">
      <c r="A29" s="154">
        <v>45777</v>
      </c>
      <c r="B29" s="138" t="s">
        <v>73</v>
      </c>
      <c r="C29" s="139" t="s">
        <v>146</v>
      </c>
      <c r="D29" s="139" t="s">
        <v>1351</v>
      </c>
      <c r="E29" s="80"/>
      <c r="F29" s="80">
        <f>34+65.89+202.85+0.78+175</f>
        <v>478.52</v>
      </c>
      <c r="G29" s="152">
        <f>+G28-F29</f>
        <v>1457743.6500000001</v>
      </c>
      <c r="H29" s="105"/>
      <c r="I29" s="105"/>
      <c r="J29" s="105"/>
    </row>
    <row r="30" spans="1:10" ht="15.75">
      <c r="A30" s="1"/>
      <c r="B30" s="2"/>
      <c r="C30" s="3"/>
      <c r="D30" s="3"/>
      <c r="E30" s="4"/>
      <c r="F30" s="4"/>
      <c r="G30" s="105"/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>
      <c r="B35" s="115" t="s">
        <v>1329</v>
      </c>
      <c r="C35" s="115"/>
      <c r="E35" s="105" t="s">
        <v>1188</v>
      </c>
      <c r="F35" s="105"/>
      <c r="H35" s="105"/>
      <c r="I35" s="105"/>
      <c r="J35" s="105"/>
    </row>
    <row r="36" spans="1:10" ht="15.75">
      <c r="A36" s="257" t="s">
        <v>1330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ignoredErrors>
    <ignoredError sqref="G27" formula="1"/>
  </ignoredErrors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F3B5-AF37-4538-97EE-91D6F37F7636}">
  <sheetPr>
    <pageSetUpPr fitToPage="1"/>
  </sheetPr>
  <dimension ref="A11:J72"/>
  <sheetViews>
    <sheetView tabSelected="1" zoomScale="85" zoomScaleNormal="85" workbookViewId="0">
      <selection activeCell="B46" sqref="B46"/>
    </sheetView>
  </sheetViews>
  <sheetFormatPr defaultColWidth="11.42578125" defaultRowHeight="1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>
      <c r="A11" s="40"/>
      <c r="B11" s="40"/>
      <c r="C11" s="40"/>
      <c r="D11" s="40"/>
      <c r="E11" s="40"/>
      <c r="F11" s="40"/>
      <c r="G11" s="40"/>
    </row>
    <row r="12" spans="1:7" ht="20.25">
      <c r="A12" s="236" t="s">
        <v>0</v>
      </c>
      <c r="B12" s="236"/>
      <c r="C12" s="236"/>
      <c r="D12" s="236"/>
      <c r="E12" s="236"/>
      <c r="F12" s="236"/>
      <c r="G12" s="236"/>
    </row>
    <row r="13" spans="1:7" ht="16.5" customHeight="1">
      <c r="A13" s="236" t="s">
        <v>609</v>
      </c>
      <c r="B13" s="236"/>
      <c r="C13" s="236"/>
      <c r="D13" s="236"/>
      <c r="E13" s="236"/>
      <c r="F13" s="236"/>
      <c r="G13" s="236"/>
    </row>
    <row r="14" spans="1:7" ht="15.75" customHeight="1">
      <c r="A14" s="40"/>
      <c r="B14" s="40"/>
      <c r="C14" s="40"/>
      <c r="D14" s="40"/>
      <c r="E14" s="40"/>
      <c r="F14" s="40"/>
      <c r="G14" s="40"/>
    </row>
    <row r="15" spans="1:7" ht="17.25" customHeight="1">
      <c r="A15" s="236" t="s">
        <v>610</v>
      </c>
      <c r="B15" s="236"/>
      <c r="C15" s="236"/>
      <c r="D15" s="236"/>
      <c r="E15" s="236"/>
      <c r="F15" s="236"/>
      <c r="G15" s="236"/>
    </row>
    <row r="16" spans="1:7" ht="20.25">
      <c r="A16" s="236" t="s">
        <v>611</v>
      </c>
      <c r="B16" s="236"/>
      <c r="C16" s="236"/>
      <c r="D16" s="236"/>
      <c r="E16" s="236"/>
      <c r="F16" s="236"/>
      <c r="G16" s="236"/>
    </row>
    <row r="17" spans="1:10" ht="21.75" customHeight="1">
      <c r="A17" s="236" t="s">
        <v>1352</v>
      </c>
      <c r="B17" s="236"/>
      <c r="C17" s="236"/>
      <c r="D17" s="236"/>
      <c r="E17" s="236"/>
      <c r="F17" s="236"/>
      <c r="G17" s="236"/>
    </row>
    <row r="18" spans="1:10" ht="15.75" customHeight="1">
      <c r="A18" s="143"/>
      <c r="B18" s="143"/>
      <c r="C18" s="143"/>
      <c r="D18" s="143"/>
      <c r="E18" s="143"/>
      <c r="F18" s="143"/>
      <c r="G18" s="143"/>
    </row>
    <row r="19" spans="1:10" ht="15.75" customHeight="1" thickBot="1">
      <c r="A19" s="41"/>
      <c r="B19" s="41"/>
      <c r="C19" s="41"/>
      <c r="D19" s="41"/>
      <c r="E19" s="41"/>
      <c r="F19" s="41"/>
      <c r="G19" s="41"/>
    </row>
    <row r="20" spans="1:10" ht="20.25">
      <c r="A20" s="122" t="s">
        <v>613</v>
      </c>
      <c r="B20" s="122"/>
      <c r="C20" s="123"/>
      <c r="D20" s="123"/>
      <c r="E20" s="123"/>
      <c r="F20" s="123"/>
      <c r="G20" s="124"/>
    </row>
    <row r="21" spans="1:10" ht="20.25">
      <c r="A21" s="125"/>
      <c r="B21" s="125"/>
      <c r="C21" s="126"/>
      <c r="D21" s="127"/>
      <c r="E21" s="252" t="s">
        <v>614</v>
      </c>
      <c r="F21" s="253"/>
      <c r="G21" s="128">
        <v>1457743.65</v>
      </c>
    </row>
    <row r="22" spans="1:10" ht="19.5" customHeight="1" thickBot="1">
      <c r="A22" s="66"/>
      <c r="B22" s="66"/>
      <c r="C22" s="67"/>
      <c r="D22" s="67"/>
      <c r="E22" s="67"/>
      <c r="F22" s="67"/>
      <c r="G22" s="128"/>
    </row>
    <row r="23" spans="1:10" ht="20.25">
      <c r="A23" s="217" t="s">
        <v>615</v>
      </c>
      <c r="B23" s="129" t="s">
        <v>616</v>
      </c>
      <c r="C23" s="130" t="s">
        <v>617</v>
      </c>
      <c r="D23" s="150" t="s">
        <v>618</v>
      </c>
      <c r="E23" s="130" t="s">
        <v>619</v>
      </c>
      <c r="F23" s="130" t="s">
        <v>620</v>
      </c>
      <c r="G23" s="176" t="s">
        <v>621</v>
      </c>
      <c r="H23" s="105"/>
      <c r="I23" s="105"/>
      <c r="J23" s="105"/>
    </row>
    <row r="24" spans="1:10" ht="17.25" customHeight="1">
      <c r="A24" s="154">
        <v>45786</v>
      </c>
      <c r="B24" s="138">
        <v>2595</v>
      </c>
      <c r="C24" s="139" t="s">
        <v>1233</v>
      </c>
      <c r="D24" s="139" t="s">
        <v>1332</v>
      </c>
      <c r="E24" s="80"/>
      <c r="F24" s="80">
        <v>38594.82</v>
      </c>
      <c r="G24" s="152">
        <f>+G21-F24</f>
        <v>1419148.8299999998</v>
      </c>
      <c r="H24" s="105"/>
      <c r="I24" s="105"/>
      <c r="J24" s="105"/>
    </row>
    <row r="25" spans="1:10" ht="16.5" customHeight="1">
      <c r="A25" s="154">
        <v>45789</v>
      </c>
      <c r="B25" s="138">
        <v>2596</v>
      </c>
      <c r="C25" s="139" t="s">
        <v>1339</v>
      </c>
      <c r="D25" s="139" t="s">
        <v>686</v>
      </c>
      <c r="E25" s="80"/>
      <c r="F25" s="80">
        <v>60750</v>
      </c>
      <c r="G25" s="152">
        <f>+G24-F25</f>
        <v>1358398.8299999998</v>
      </c>
    </row>
    <row r="26" spans="1:10" ht="15" customHeight="1">
      <c r="A26" s="154">
        <v>45786</v>
      </c>
      <c r="B26" s="78" t="s">
        <v>136</v>
      </c>
      <c r="C26" s="139" t="s">
        <v>661</v>
      </c>
      <c r="D26" s="139" t="s">
        <v>1353</v>
      </c>
      <c r="E26" s="80">
        <v>16500</v>
      </c>
      <c r="F26" s="80"/>
      <c r="G26" s="152">
        <f>+G25+E26</f>
        <v>1374898.8299999998</v>
      </c>
      <c r="H26" s="105"/>
      <c r="I26" s="105"/>
      <c r="J26" s="105"/>
    </row>
    <row r="27" spans="1:10" ht="15" customHeight="1">
      <c r="A27" s="154">
        <v>45793</v>
      </c>
      <c r="B27" s="78" t="s">
        <v>73</v>
      </c>
      <c r="C27" s="139" t="s">
        <v>1318</v>
      </c>
      <c r="D27" s="139" t="s">
        <v>1354</v>
      </c>
      <c r="E27" s="80"/>
      <c r="F27" s="80">
        <v>26061.3</v>
      </c>
      <c r="G27" s="152">
        <f>+G26-F27</f>
        <v>1348837.5299999998</v>
      </c>
      <c r="H27" s="105"/>
      <c r="I27" s="105"/>
      <c r="J27" s="105"/>
    </row>
    <row r="28" spans="1:10" ht="15" customHeight="1">
      <c r="A28" s="154">
        <v>45806</v>
      </c>
      <c r="B28" s="138" t="s">
        <v>73</v>
      </c>
      <c r="C28" s="139" t="s">
        <v>1341</v>
      </c>
      <c r="D28" s="139" t="s">
        <v>1355</v>
      </c>
      <c r="E28" s="80"/>
      <c r="F28" s="80">
        <v>16000</v>
      </c>
      <c r="G28" s="152">
        <f>+G27-F28</f>
        <v>1332837.5299999998</v>
      </c>
      <c r="H28" s="105"/>
      <c r="I28" s="105"/>
      <c r="J28" s="105"/>
    </row>
    <row r="29" spans="1:10" ht="15" customHeight="1">
      <c r="A29" s="154">
        <v>45806</v>
      </c>
      <c r="B29" s="138" t="s">
        <v>73</v>
      </c>
      <c r="C29" s="139" t="s">
        <v>1149</v>
      </c>
      <c r="D29" s="139" t="s">
        <v>1356</v>
      </c>
      <c r="E29" s="80"/>
      <c r="F29" s="80">
        <v>1715.46</v>
      </c>
      <c r="G29" s="152">
        <f>+G28-F29</f>
        <v>1331122.0699999998</v>
      </c>
      <c r="H29" s="105"/>
      <c r="I29" s="105"/>
      <c r="J29" s="105"/>
    </row>
    <row r="30" spans="1:10" ht="15.75">
      <c r="A30" s="154">
        <v>45807</v>
      </c>
      <c r="B30" s="138" t="s">
        <v>73</v>
      </c>
      <c r="C30" s="139" t="s">
        <v>146</v>
      </c>
      <c r="D30" s="139" t="s">
        <v>1357</v>
      </c>
      <c r="E30" s="80"/>
      <c r="F30" s="80">
        <f>175+2.57+24+39.09+91.13+57.89</f>
        <v>389.67999999999995</v>
      </c>
      <c r="G30" s="152">
        <f>+G29-F30</f>
        <v>1330732.3899999999</v>
      </c>
      <c r="H30" s="105"/>
      <c r="I30" s="105"/>
      <c r="J30" s="105"/>
    </row>
    <row r="31" spans="1:10" ht="15.7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>
      <c r="A34" s="218" t="s">
        <v>1265</v>
      </c>
      <c r="B34" s="258"/>
      <c r="C34" s="258"/>
      <c r="D34" s="3"/>
      <c r="E34" s="6"/>
      <c r="F34" s="6"/>
      <c r="G34" s="35"/>
      <c r="H34" s="105"/>
      <c r="I34" s="105"/>
      <c r="J34" s="105"/>
    </row>
    <row r="35" spans="1:10" ht="17.25">
      <c r="B35" s="115" t="s">
        <v>1329</v>
      </c>
      <c r="C35" s="115"/>
      <c r="E35" s="105" t="s">
        <v>1188</v>
      </c>
      <c r="F35" s="105"/>
      <c r="H35" s="105"/>
      <c r="I35" s="105"/>
      <c r="J35" s="105"/>
    </row>
    <row r="36" spans="1:10" ht="15.75">
      <c r="A36" s="257" t="s">
        <v>1330</v>
      </c>
      <c r="B36" s="257"/>
      <c r="C36" s="257"/>
      <c r="D36" s="118"/>
      <c r="E36" s="118" t="s">
        <v>845</v>
      </c>
      <c r="F36" s="118"/>
      <c r="G36" s="118"/>
      <c r="H36" s="118"/>
      <c r="I36" s="118"/>
      <c r="J36" s="118"/>
    </row>
    <row r="37" spans="1:10" ht="17.25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>
      <c r="A44" s="119"/>
      <c r="B44" s="107"/>
      <c r="C44" s="105"/>
      <c r="D44" s="120" t="s">
        <v>920</v>
      </c>
      <c r="E44" s="121"/>
      <c r="F44" s="121"/>
      <c r="G44" s="121"/>
      <c r="H44" s="121"/>
      <c r="I44" s="121"/>
      <c r="J44" s="121"/>
    </row>
    <row r="45" spans="1:10" ht="16.5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>
      <c r="A46" s="1"/>
      <c r="B46" s="2"/>
      <c r="D46" s="40"/>
      <c r="E46" s="40"/>
      <c r="F46" s="40"/>
      <c r="G46" s="40"/>
      <c r="H46" s="40"/>
      <c r="I46" s="40"/>
      <c r="J46" s="40"/>
    </row>
    <row r="47" spans="1:10">
      <c r="A47" s="1"/>
      <c r="B47" s="2"/>
      <c r="E47" s="4"/>
      <c r="F47" s="4"/>
    </row>
    <row r="48" spans="1:10">
      <c r="A48" s="1"/>
      <c r="B48" s="2"/>
      <c r="D48" s="27"/>
      <c r="E48" s="4"/>
      <c r="F48" s="4"/>
    </row>
    <row r="49" spans="1:6">
      <c r="A49" s="1"/>
      <c r="B49" s="2"/>
      <c r="E49" s="4"/>
      <c r="F49" s="4"/>
    </row>
    <row r="50" spans="1:6">
      <c r="A50" s="1"/>
      <c r="B50" s="2"/>
      <c r="E50" s="4"/>
      <c r="F50" s="4"/>
    </row>
    <row r="51" spans="1:6">
      <c r="A51" s="1"/>
      <c r="B51" s="2"/>
      <c r="E51" s="4"/>
      <c r="F51" s="4"/>
    </row>
    <row r="52" spans="1:6">
      <c r="A52" s="1"/>
      <c r="B52" s="2"/>
      <c r="E52" s="4"/>
      <c r="F52" s="4"/>
    </row>
    <row r="72" spans="4:4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ignoredErrors>
    <ignoredError sqref="G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8212C2-F69F-4284-982C-9C457B2834E0}"/>
</file>

<file path=customXml/itemProps2.xml><?xml version="1.0" encoding="utf-8"?>
<ds:datastoreItem xmlns:ds="http://schemas.openxmlformats.org/officeDocument/2006/customXml" ds:itemID="{3548C518-7292-4310-ADB5-C372A73D037E}"/>
</file>

<file path=customXml/itemProps3.xml><?xml version="1.0" encoding="utf-8"?>
<ds:datastoreItem xmlns:ds="http://schemas.openxmlformats.org/officeDocument/2006/customXml" ds:itemID="{90CDD76D-AFEF-4768-A513-8ACB008987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Alfonso Perez</dc:creator>
  <cp:keywords/>
  <dc:description/>
  <cp:lastModifiedBy>Rafael Ángel Martínez Soriano</cp:lastModifiedBy>
  <cp:revision/>
  <dcterms:created xsi:type="dcterms:W3CDTF">2017-05-12T14:53:09Z</dcterms:created>
  <dcterms:modified xsi:type="dcterms:W3CDTF">2025-07-18T11:10:21Z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