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-MARZO 2025/"/>
    </mc:Choice>
  </mc:AlternateContent>
  <xr:revisionPtr revIDLastSave="0" documentId="8_{BBF96CFD-41F2-4EFA-8B38-87CE83D82D58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3" l="1"/>
  <c r="Q69" i="3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C66" i="3" l="1"/>
  <c r="C69" i="3"/>
  <c r="C73" i="3" s="1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89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7" i="2"/>
  <c r="B73" i="2"/>
  <c r="B87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K9" i="3" l="1"/>
  <c r="L73" i="3"/>
  <c r="L89" i="3" s="1"/>
  <c r="K73" i="3" l="1"/>
  <c r="K89" i="3" l="1"/>
  <c r="P9" i="3" l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<sst xmlns="http://schemas.openxmlformats.org/spreadsheetml/2006/main" count="215" uniqueCount="128">
  <si>
    <t>MINISTERIO DE ADMINISTRACION PUBLICA  - MAP-</t>
  </si>
  <si>
    <t>INSTITUTO DE ADMINISTRACION PUBLICA - INAP -</t>
  </si>
  <si>
    <t xml:space="preserve">Presupuesto de Gastos y Aplicaciones Financieras </t>
  </si>
  <si>
    <t>AñO 2025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</si>
  <si>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</si>
  <si>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</si>
  <si>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</si>
  <si>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</si>
  <si>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</si>
  <si>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</si>
  <si>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</si>
  <si>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</si>
  <si>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</si>
  <si>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</si>
  <si>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</si>
  <si>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</si>
  <si>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</si>
  <si>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</si>
  <si>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</si>
  <si>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</si>
  <si>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</si>
  <si>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</si>
  <si>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</si>
  <si>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</si>
  <si>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</si>
  <si>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</si>
  <si>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</si>
  <si>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</si>
  <si>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</si>
  <si>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</si>
  <si>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</si>
  <si>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</si>
  <si>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</si>
  <si>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</si>
  <si>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</si>
  <si>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</si>
  <si>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</si>
  <si>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</si>
  <si>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</si>
  <si>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</si>
  <si>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</si>
  <si>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</si>
  <si>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</si>
  <si>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</si>
  <si>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</si>
  <si>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</si>
  <si>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</si>
  <si>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</si>
  <si>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</si>
  <si>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</si>
  <si>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</si>
  <si>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</si>
  <si>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</si>
  <si>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</si>
  <si>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</si>
  <si>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</si>
  <si>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</si>
  <si>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</si>
  <si>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</si>
  <si>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</si>
  <si>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</si>
  <si>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</si>
  <si>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</si>
  <si>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</si>
  <si>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</si>
  <si>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</si>
  <si>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</si>
  <si>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</si>
  <si>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</si>
  <si>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</si>
  <si>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</si>
  <si>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</si>
  <si>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</si>
  <si>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</si>
  <si>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</si>
  <si>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</si>
  <si>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</si>
  <si>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</si>
  <si>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</si>
  <si>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</si>
  <si>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</si>
  <si>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</si>
  <si>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</si>
  <si>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</si>
  <si>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</si>
  <si>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</si>
  <si>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</si>
  <si>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</si>
  <si>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</si>
  <si>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</si>
  <si>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</si>
  <si>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</si>
  <si>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</si>
  <si>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</si>
  <si>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</si>
  <si>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</si>
  <si>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</si>
  <si>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</si>
  <si>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</si>
  <si>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</si>
  <si>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</si>
  <si>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 xml:space="preserve"> La diferencia entre el presupuesto inicial y el presupuesto vigente se debe a una modificación por RD$1,500,000.00  pendiente de aprobación por la Dirección General de Presupuesto (DIGEPRES).</t>
    </r>
  </si>
  <si>
    <t>INSTITUTO DE ADMINISTRACION PUBLICA  -INAP-</t>
  </si>
  <si>
    <t xml:space="preserve">Ejecución de Gastos y Aplicaciones Financieras </t>
  </si>
  <si>
    <t>Año 2025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</si>
  <si>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</si>
  <si>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</si>
  <si>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</si>
  <si>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</si>
  <si>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</si>
  <si>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</si>
  <si>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</si>
  <si>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</si>
  <si>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</si>
  <si>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</si>
  <si>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</si>
  <si>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</si>
  <si>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</si>
  <si>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</si>
  <si>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</si>
  <si>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</si>
  <si>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</si>
  <si>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Abril del 2025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</si>
  <si>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Marzo  de 2025</t>
    </r>
  </si>
  <si>
    <t>Aprobado por</t>
  </si>
  <si>
    <t>Sra.. Catalina Feliz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</si>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</sst>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showGridLines="0" topLeftCell="A6" zoomScaleNormal="100" workbookViewId="0">
      <selection activeCell="C92" sqref="C92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7" t="s">
        <v>0</v>
      </c>
      <c r="B1" s="57"/>
      <c r="C1" s="57"/>
    </row>
    <row r="2" spans="1:14" ht="18.75" x14ac:dyDescent="0.3">
      <c r="A2" s="57" t="s">
        <v>1</v>
      </c>
      <c r="B2" s="57"/>
      <c r="C2" s="57"/>
    </row>
    <row r="3" spans="1:14" ht="18.75" x14ac:dyDescent="0.3">
      <c r="A3" s="61" t="s">
        <v>2</v>
      </c>
      <c r="B3" s="61"/>
      <c r="C3" s="61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8.75" x14ac:dyDescent="0.3">
      <c r="A4" s="61" t="s">
        <v>3</v>
      </c>
      <c r="B4" s="61"/>
      <c r="C4" s="61"/>
      <c r="D4" s="6" t="s">
        <v>4</v>
      </c>
    </row>
    <row r="5" spans="1:14" x14ac:dyDescent="0.25">
      <c r="A5" s="60" t="s">
        <v>5</v>
      </c>
      <c r="B5" s="60"/>
      <c r="C5" s="60"/>
      <c r="D5" s="11" t="s">
        <v>6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7</v>
      </c>
      <c r="B7" s="10" t="s">
        <v>8</v>
      </c>
      <c r="C7" s="10" t="s">
        <v>9</v>
      </c>
    </row>
    <row r="8" spans="1:14" x14ac:dyDescent="0.25">
      <c r="A8" s="1" t="s">
        <v>10</v>
      </c>
      <c r="B8" s="12"/>
      <c r="C8" s="12"/>
    </row>
    <row r="9" spans="1:14" x14ac:dyDescent="0.25">
      <c r="A9" s="2" t="s">
        <v>11</v>
      </c>
      <c r="B9" s="13">
        <f>SUM(B10:B14)</f>
        <v>202240425</v>
      </c>
      <c r="C9" s="13">
        <f>SUM(C10:C14)</f>
        <v>202240425</v>
      </c>
    </row>
    <row r="10" spans="1:14" x14ac:dyDescent="0.25">
      <c r="A10" s="5" t="s">
        <v>12</v>
      </c>
      <c r="B10" s="39">
        <v>157692775</v>
      </c>
      <c r="C10" s="39">
        <v>154872775</v>
      </c>
    </row>
    <row r="11" spans="1:14" x14ac:dyDescent="0.25">
      <c r="A11" s="5" t="s">
        <v>13</v>
      </c>
      <c r="B11" s="41">
        <v>19210934</v>
      </c>
      <c r="C11" s="41">
        <v>22030934</v>
      </c>
    </row>
    <row r="12" spans="1:14" x14ac:dyDescent="0.25">
      <c r="A12" s="5" t="s">
        <v>14</v>
      </c>
      <c r="B12" s="41"/>
      <c r="C12" s="41"/>
    </row>
    <row r="13" spans="1:14" x14ac:dyDescent="0.25">
      <c r="A13" s="5" t="s">
        <v>15</v>
      </c>
      <c r="B13" s="41">
        <v>7820000</v>
      </c>
      <c r="C13" s="41">
        <v>7820000</v>
      </c>
    </row>
    <row r="14" spans="1:14" x14ac:dyDescent="0.25">
      <c r="A14" s="5" t="s">
        <v>16</v>
      </c>
      <c r="B14" s="41">
        <v>17516716</v>
      </c>
      <c r="C14" s="41">
        <v>17516716</v>
      </c>
    </row>
    <row r="15" spans="1:14" x14ac:dyDescent="0.25">
      <c r="A15" s="2" t="s">
        <v>17</v>
      </c>
      <c r="B15" s="13">
        <f>SUM(B16:B24)</f>
        <v>45718000</v>
      </c>
      <c r="C15" s="13">
        <f>SUM(C16:C24)</f>
        <v>48027374.119999997</v>
      </c>
    </row>
    <row r="16" spans="1:14" x14ac:dyDescent="0.25">
      <c r="A16" s="5" t="s">
        <v>18</v>
      </c>
      <c r="B16" s="41">
        <v>10746608</v>
      </c>
      <c r="C16" s="41">
        <v>12818973.720000001</v>
      </c>
    </row>
    <row r="17" spans="1:23" x14ac:dyDescent="0.25">
      <c r="A17" s="5" t="s">
        <v>19</v>
      </c>
      <c r="B17" s="41">
        <v>39000</v>
      </c>
      <c r="C17" s="41">
        <v>39000</v>
      </c>
    </row>
    <row r="18" spans="1:23" x14ac:dyDescent="0.25">
      <c r="A18" s="5" t="s">
        <v>20</v>
      </c>
      <c r="B18" s="41">
        <v>1276000</v>
      </c>
      <c r="C18" s="41">
        <v>2226000</v>
      </c>
    </row>
    <row r="19" spans="1:23" ht="18" customHeight="1" x14ac:dyDescent="0.25">
      <c r="A19" s="5" t="s">
        <v>21</v>
      </c>
      <c r="B19" s="41"/>
      <c r="C19" s="41"/>
    </row>
    <row r="20" spans="1:23" x14ac:dyDescent="0.25">
      <c r="A20" s="5" t="s">
        <v>22</v>
      </c>
      <c r="B20" s="41">
        <v>4971392</v>
      </c>
      <c r="C20" s="41">
        <v>8105658</v>
      </c>
    </row>
    <row r="21" spans="1:23" x14ac:dyDescent="0.25">
      <c r="A21" s="5" t="s">
        <v>23</v>
      </c>
      <c r="B21" s="41">
        <v>1750000</v>
      </c>
      <c r="C21" s="41">
        <v>1750000</v>
      </c>
    </row>
    <row r="22" spans="1:23" x14ac:dyDescent="0.25">
      <c r="A22" s="5" t="s">
        <v>24</v>
      </c>
      <c r="B22" s="41">
        <v>14220000</v>
      </c>
      <c r="C22" s="41">
        <v>11679030.960000001</v>
      </c>
    </row>
    <row r="23" spans="1:23" x14ac:dyDescent="0.25">
      <c r="A23" s="5" t="s">
        <v>25</v>
      </c>
      <c r="B23" s="41">
        <v>8498000</v>
      </c>
      <c r="C23" s="41">
        <v>8652711.4399999995</v>
      </c>
    </row>
    <row r="24" spans="1:23" x14ac:dyDescent="0.25">
      <c r="A24" s="5" t="s">
        <v>26</v>
      </c>
      <c r="B24" s="41">
        <v>4217000</v>
      </c>
      <c r="C24" s="41">
        <v>2756000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3" x14ac:dyDescent="0.25">
      <c r="A25" s="2" t="s">
        <v>27</v>
      </c>
      <c r="B25" s="13">
        <f>SUM(B26:B34)</f>
        <v>7863772</v>
      </c>
      <c r="C25" s="13">
        <f>SUM(C26:C34)</f>
        <v>7994372.3399999999</v>
      </c>
    </row>
    <row r="26" spans="1:23" x14ac:dyDescent="0.25">
      <c r="A26" s="5" t="s">
        <v>28</v>
      </c>
      <c r="B26" s="41">
        <v>533434</v>
      </c>
      <c r="C26" s="41">
        <v>640000</v>
      </c>
      <c r="D26" s="41">
        <v>533434</v>
      </c>
      <c r="E26" s="41">
        <v>540000</v>
      </c>
      <c r="F26" s="41">
        <v>533434</v>
      </c>
      <c r="G26" s="41">
        <v>540000</v>
      </c>
      <c r="H26" s="41">
        <v>533434</v>
      </c>
      <c r="I26" s="41">
        <v>540000</v>
      </c>
      <c r="J26" s="41">
        <v>533434</v>
      </c>
      <c r="K26" s="41">
        <v>540000</v>
      </c>
      <c r="L26" s="41">
        <v>533434</v>
      </c>
      <c r="M26" s="41">
        <v>540000</v>
      </c>
      <c r="N26" s="41">
        <v>533434</v>
      </c>
      <c r="O26" s="41">
        <v>540000</v>
      </c>
      <c r="P26" s="41">
        <v>533434</v>
      </c>
      <c r="Q26" s="41">
        <v>540000</v>
      </c>
      <c r="R26" s="41">
        <v>533434</v>
      </c>
      <c r="S26" s="41">
        <v>540000</v>
      </c>
      <c r="T26" s="41">
        <v>533434</v>
      </c>
      <c r="U26" s="41">
        <v>540000</v>
      </c>
      <c r="V26" s="41">
        <v>533434</v>
      </c>
      <c r="W26" s="41"/>
    </row>
    <row r="27" spans="1:23" x14ac:dyDescent="0.25">
      <c r="A27" s="5" t="s">
        <v>29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</row>
    <row r="28" spans="1:23" x14ac:dyDescent="0.25">
      <c r="A28" s="5" t="s">
        <v>30</v>
      </c>
      <c r="B28" s="41">
        <v>268000</v>
      </c>
      <c r="C28" s="41">
        <v>654712</v>
      </c>
      <c r="D28" s="41">
        <v>268000</v>
      </c>
      <c r="E28" s="41">
        <v>654712</v>
      </c>
      <c r="F28" s="41">
        <v>268000</v>
      </c>
      <c r="G28" s="41">
        <v>654712</v>
      </c>
      <c r="H28" s="41">
        <v>268000</v>
      </c>
      <c r="I28" s="41">
        <v>654712</v>
      </c>
      <c r="J28" s="41">
        <v>268000</v>
      </c>
      <c r="K28" s="41">
        <v>654712</v>
      </c>
      <c r="L28" s="41">
        <v>268000</v>
      </c>
      <c r="M28" s="41">
        <v>654712</v>
      </c>
      <c r="N28" s="41">
        <v>268000</v>
      </c>
      <c r="O28" s="41">
        <v>654712</v>
      </c>
      <c r="P28" s="41">
        <v>268000</v>
      </c>
      <c r="Q28" s="41">
        <v>654712</v>
      </c>
      <c r="R28" s="41">
        <v>268000</v>
      </c>
      <c r="S28" s="41">
        <v>654712</v>
      </c>
      <c r="T28" s="41">
        <v>268000</v>
      </c>
      <c r="U28" s="41">
        <v>654712</v>
      </c>
      <c r="V28" s="41">
        <v>268000</v>
      </c>
      <c r="W28" s="41"/>
    </row>
    <row r="29" spans="1:23" x14ac:dyDescent="0.25">
      <c r="A29" s="5" t="s">
        <v>31</v>
      </c>
      <c r="B29" s="41">
        <v>252320</v>
      </c>
      <c r="C29" s="41">
        <v>364112</v>
      </c>
      <c r="D29" s="41">
        <v>252320</v>
      </c>
      <c r="E29" s="41">
        <v>364112</v>
      </c>
      <c r="F29" s="41">
        <v>252320</v>
      </c>
      <c r="G29" s="41">
        <v>364112</v>
      </c>
      <c r="H29" s="41">
        <v>252320</v>
      </c>
      <c r="I29" s="41">
        <v>364112</v>
      </c>
      <c r="J29" s="41">
        <v>252320</v>
      </c>
      <c r="K29" s="41">
        <v>364112</v>
      </c>
      <c r="L29" s="41">
        <v>252320</v>
      </c>
      <c r="M29" s="41">
        <v>364112</v>
      </c>
      <c r="N29" s="41">
        <v>252320</v>
      </c>
      <c r="O29" s="41">
        <v>364112</v>
      </c>
      <c r="P29" s="41">
        <v>252320</v>
      </c>
      <c r="Q29" s="41">
        <v>364112</v>
      </c>
      <c r="R29" s="41">
        <v>252320</v>
      </c>
      <c r="S29" s="41">
        <v>364112</v>
      </c>
      <c r="T29" s="41">
        <v>252320</v>
      </c>
      <c r="U29" s="41">
        <v>364112</v>
      </c>
      <c r="V29" s="41">
        <v>252320</v>
      </c>
      <c r="W29" s="41"/>
    </row>
    <row r="30" spans="1:23" x14ac:dyDescent="0.25">
      <c r="A30" s="5" t="s">
        <v>32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</row>
    <row r="31" spans="1:23" x14ac:dyDescent="0.25">
      <c r="A31" s="5" t="s">
        <v>33</v>
      </c>
      <c r="B31" s="41">
        <v>50696</v>
      </c>
      <c r="C31" s="41">
        <v>51737.19</v>
      </c>
      <c r="D31" s="41">
        <v>50696</v>
      </c>
      <c r="E31" s="41">
        <v>51737.19</v>
      </c>
      <c r="F31" s="41">
        <v>50696</v>
      </c>
      <c r="G31" s="41">
        <v>51737.19</v>
      </c>
      <c r="H31" s="41">
        <v>50696</v>
      </c>
      <c r="I31" s="41">
        <v>51737.19</v>
      </c>
      <c r="J31" s="41">
        <v>50696</v>
      </c>
      <c r="K31" s="41">
        <v>51737.19</v>
      </c>
      <c r="L31" s="41">
        <v>50696</v>
      </c>
      <c r="M31" s="41">
        <v>51737.19</v>
      </c>
      <c r="N31" s="41">
        <v>50696</v>
      </c>
      <c r="O31" s="41">
        <v>51737.19</v>
      </c>
      <c r="P31" s="41">
        <v>50696</v>
      </c>
      <c r="Q31" s="41">
        <v>51737.19</v>
      </c>
      <c r="R31" s="41">
        <v>50696</v>
      </c>
      <c r="S31" s="41">
        <v>51737.19</v>
      </c>
      <c r="T31" s="41">
        <v>50696</v>
      </c>
      <c r="U31" s="41">
        <v>51737.19</v>
      </c>
      <c r="V31" s="41">
        <v>50696</v>
      </c>
      <c r="W31" s="41"/>
    </row>
    <row r="32" spans="1:23" x14ac:dyDescent="0.25">
      <c r="A32" s="5" t="s">
        <v>34</v>
      </c>
      <c r="B32" s="41">
        <v>4700000</v>
      </c>
      <c r="C32" s="41">
        <v>4700000</v>
      </c>
      <c r="D32" s="41">
        <v>4700000</v>
      </c>
      <c r="E32" s="41">
        <v>4700000</v>
      </c>
      <c r="F32" s="41">
        <v>4700000</v>
      </c>
      <c r="G32" s="41">
        <v>4700000</v>
      </c>
      <c r="H32" s="41">
        <v>4700000</v>
      </c>
      <c r="I32" s="41">
        <v>4700000</v>
      </c>
      <c r="J32" s="41">
        <v>4700000</v>
      </c>
      <c r="K32" s="41">
        <v>4700000</v>
      </c>
      <c r="L32" s="41">
        <v>4700000</v>
      </c>
      <c r="M32" s="41">
        <v>4700000</v>
      </c>
      <c r="N32" s="41">
        <v>4700000</v>
      </c>
      <c r="O32" s="41">
        <v>4700000</v>
      </c>
      <c r="P32" s="41">
        <v>4700000</v>
      </c>
      <c r="Q32" s="41">
        <v>4700000</v>
      </c>
      <c r="R32" s="41">
        <v>4700000</v>
      </c>
      <c r="S32" s="41">
        <v>4700000</v>
      </c>
      <c r="T32" s="41">
        <v>4700000</v>
      </c>
      <c r="U32" s="41">
        <v>4700000</v>
      </c>
      <c r="V32" s="41">
        <v>4700000</v>
      </c>
      <c r="W32" s="41"/>
    </row>
    <row r="33" spans="1:23" x14ac:dyDescent="0.25">
      <c r="A33" s="5" t="s">
        <v>35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  <row r="34" spans="1:23" x14ac:dyDescent="0.25">
      <c r="A34" s="5" t="s">
        <v>36</v>
      </c>
      <c r="B34" s="41">
        <v>2059322</v>
      </c>
      <c r="C34" s="41">
        <v>1583811.15</v>
      </c>
      <c r="D34" s="41">
        <v>2059322</v>
      </c>
      <c r="E34" s="41">
        <v>1683811.15</v>
      </c>
      <c r="F34" s="41">
        <v>2059322</v>
      </c>
      <c r="G34" s="41">
        <v>1683811.15</v>
      </c>
      <c r="H34" s="41">
        <v>2059322</v>
      </c>
      <c r="I34" s="41">
        <v>1683811.15</v>
      </c>
      <c r="J34" s="41">
        <v>2059322</v>
      </c>
      <c r="K34" s="41">
        <v>1683811.15</v>
      </c>
      <c r="L34" s="41">
        <v>2059322</v>
      </c>
      <c r="M34" s="41">
        <v>1683811.15</v>
      </c>
      <c r="N34" s="41">
        <v>2059322</v>
      </c>
      <c r="O34" s="41">
        <v>1683811.15</v>
      </c>
      <c r="P34" s="41">
        <v>2059322</v>
      </c>
      <c r="Q34" s="41">
        <v>1683811.15</v>
      </c>
      <c r="R34" s="41">
        <v>2059322</v>
      </c>
      <c r="S34" s="41">
        <v>1683811.15</v>
      </c>
      <c r="T34" s="41">
        <v>2059322</v>
      </c>
      <c r="U34" s="41">
        <v>1683811.15</v>
      </c>
      <c r="V34" s="41">
        <v>2059322</v>
      </c>
      <c r="W34" s="41"/>
    </row>
    <row r="35" spans="1:23" x14ac:dyDescent="0.25">
      <c r="A35" s="2" t="s">
        <v>37</v>
      </c>
      <c r="B35" s="13">
        <f>SUM(B36:B42)</f>
        <v>0</v>
      </c>
      <c r="C35" s="13">
        <f>SUM(C36:C50)</f>
        <v>1190000</v>
      </c>
    </row>
    <row r="36" spans="1:23" x14ac:dyDescent="0.25">
      <c r="A36" s="5" t="s">
        <v>38</v>
      </c>
      <c r="B36" s="17"/>
      <c r="C36" s="17">
        <v>1190000</v>
      </c>
    </row>
    <row r="37" spans="1:23" x14ac:dyDescent="0.25">
      <c r="A37" s="5" t="s">
        <v>39</v>
      </c>
      <c r="B37" s="17"/>
      <c r="C37" s="17"/>
    </row>
    <row r="38" spans="1:23" x14ac:dyDescent="0.25">
      <c r="A38" s="5" t="s">
        <v>40</v>
      </c>
      <c r="B38" s="17"/>
      <c r="C38" s="17"/>
    </row>
    <row r="39" spans="1:23" x14ac:dyDescent="0.25">
      <c r="A39" s="5" t="s">
        <v>41</v>
      </c>
      <c r="B39" s="17"/>
      <c r="C39" s="17"/>
    </row>
    <row r="40" spans="1:23" x14ac:dyDescent="0.25">
      <c r="A40" s="5" t="s">
        <v>42</v>
      </c>
      <c r="B40" s="17"/>
      <c r="C40" s="17"/>
    </row>
    <row r="41" spans="1:23" x14ac:dyDescent="0.25">
      <c r="A41" s="5" t="s">
        <v>43</v>
      </c>
      <c r="B41" s="17"/>
      <c r="C41" s="17"/>
    </row>
    <row r="42" spans="1:23" x14ac:dyDescent="0.25">
      <c r="A42" s="5" t="s">
        <v>44</v>
      </c>
      <c r="B42" s="17"/>
      <c r="C42" s="17"/>
    </row>
    <row r="43" spans="1:23" x14ac:dyDescent="0.25">
      <c r="A43" s="2" t="s">
        <v>45</v>
      </c>
      <c r="B43" s="13">
        <f>SUM(B44:B50)</f>
        <v>0</v>
      </c>
      <c r="C43" s="13">
        <f>SUM(C44:C50)</f>
        <v>0</v>
      </c>
    </row>
    <row r="44" spans="1:23" x14ac:dyDescent="0.25">
      <c r="A44" s="5" t="s">
        <v>46</v>
      </c>
      <c r="B44" s="17"/>
      <c r="C44" s="17"/>
    </row>
    <row r="45" spans="1:23" x14ac:dyDescent="0.25">
      <c r="A45" s="5" t="s">
        <v>47</v>
      </c>
      <c r="B45" s="17"/>
      <c r="C45" s="17"/>
    </row>
    <row r="46" spans="1:23" x14ac:dyDescent="0.25">
      <c r="A46" s="5" t="s">
        <v>48</v>
      </c>
      <c r="B46" s="17"/>
      <c r="C46" s="17"/>
    </row>
    <row r="47" spans="1:23" x14ac:dyDescent="0.25">
      <c r="A47" s="5" t="s">
        <v>49</v>
      </c>
      <c r="B47" s="17"/>
      <c r="C47" s="17"/>
    </row>
    <row r="48" spans="1:23" x14ac:dyDescent="0.25">
      <c r="A48" s="5" t="s">
        <v>50</v>
      </c>
      <c r="B48" s="17"/>
      <c r="C48" s="17"/>
    </row>
    <row r="49" spans="1:24" x14ac:dyDescent="0.25">
      <c r="A49" s="5" t="s">
        <v>51</v>
      </c>
      <c r="B49" s="17"/>
      <c r="C49" s="17"/>
    </row>
    <row r="50" spans="1:24" x14ac:dyDescent="0.25">
      <c r="A50" s="5" t="s">
        <v>52</v>
      </c>
      <c r="B50" s="17"/>
      <c r="C50" s="17"/>
    </row>
    <row r="51" spans="1:24" x14ac:dyDescent="0.25">
      <c r="A51" s="2" t="s">
        <v>53</v>
      </c>
      <c r="B51" s="13">
        <f>SUM(B52:B60)</f>
        <v>13510898</v>
      </c>
      <c r="C51" s="13">
        <f>SUM(C52:C60)</f>
        <v>8380923.54</v>
      </c>
    </row>
    <row r="52" spans="1:24" x14ac:dyDescent="0.25">
      <c r="A52" s="5" t="s">
        <v>54</v>
      </c>
      <c r="B52" s="41">
        <v>6109837</v>
      </c>
      <c r="C52" s="41">
        <v>5997463.54</v>
      </c>
      <c r="D52" s="41">
        <v>6109837</v>
      </c>
      <c r="E52" s="41">
        <v>5997463.54</v>
      </c>
      <c r="F52" s="41">
        <v>6109837</v>
      </c>
      <c r="G52" s="41">
        <v>5997463.54</v>
      </c>
      <c r="H52" s="41">
        <v>6109837</v>
      </c>
      <c r="I52" s="41">
        <v>5997463.54</v>
      </c>
      <c r="J52" s="41">
        <v>6109837</v>
      </c>
      <c r="K52" s="41">
        <v>5997463.54</v>
      </c>
      <c r="L52" s="41">
        <v>6109837</v>
      </c>
      <c r="M52" s="41">
        <v>5997463.54</v>
      </c>
      <c r="N52" s="41">
        <v>6109837</v>
      </c>
      <c r="O52" s="41">
        <v>5997463.54</v>
      </c>
      <c r="P52" s="41">
        <v>6109837</v>
      </c>
      <c r="Q52" s="41">
        <v>5997463.54</v>
      </c>
      <c r="R52" s="41">
        <v>6109837</v>
      </c>
      <c r="S52" s="41">
        <v>5997463.54</v>
      </c>
      <c r="T52" s="41">
        <v>6109837</v>
      </c>
      <c r="U52" s="41">
        <v>5997463.54</v>
      </c>
      <c r="V52" s="41">
        <v>6109837</v>
      </c>
      <c r="W52" s="41"/>
    </row>
    <row r="53" spans="1:24" x14ac:dyDescent="0.25">
      <c r="A53" s="5" t="s">
        <v>55</v>
      </c>
      <c r="B53" s="41">
        <v>764091</v>
      </c>
      <c r="C53" s="41">
        <v>601500</v>
      </c>
      <c r="D53" s="41">
        <v>764091</v>
      </c>
      <c r="E53" s="41">
        <v>601500</v>
      </c>
      <c r="F53" s="41">
        <v>764091</v>
      </c>
      <c r="G53" s="41">
        <v>601500</v>
      </c>
      <c r="H53" s="41">
        <v>764091</v>
      </c>
      <c r="I53" s="41">
        <v>601500</v>
      </c>
      <c r="J53" s="41">
        <v>764091</v>
      </c>
      <c r="K53" s="41">
        <v>601500</v>
      </c>
      <c r="L53" s="41">
        <v>764091</v>
      </c>
      <c r="M53" s="41">
        <v>601500</v>
      </c>
      <c r="N53" s="41">
        <v>764091</v>
      </c>
      <c r="O53" s="41">
        <v>601500</v>
      </c>
      <c r="P53" s="41">
        <v>764091</v>
      </c>
      <c r="Q53" s="41">
        <v>601500</v>
      </c>
      <c r="R53" s="41">
        <v>764091</v>
      </c>
      <c r="S53" s="41">
        <v>601500</v>
      </c>
      <c r="T53" s="41">
        <v>764091</v>
      </c>
      <c r="U53" s="41">
        <v>601500</v>
      </c>
      <c r="V53" s="41">
        <v>764091</v>
      </c>
      <c r="W53" s="41"/>
    </row>
    <row r="54" spans="1:24" x14ac:dyDescent="0.25">
      <c r="A54" s="5" t="s">
        <v>56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</row>
    <row r="55" spans="1:24" x14ac:dyDescent="0.25">
      <c r="A55" s="5" t="s">
        <v>57</v>
      </c>
      <c r="B55" s="41">
        <v>3000000</v>
      </c>
      <c r="C55" s="41">
        <v>300000</v>
      </c>
      <c r="D55" s="41">
        <v>3000000</v>
      </c>
      <c r="E55" s="41">
        <v>300000</v>
      </c>
      <c r="F55" s="41">
        <v>3000000</v>
      </c>
      <c r="G55" s="41">
        <v>300000</v>
      </c>
      <c r="H55" s="41">
        <v>3000000</v>
      </c>
      <c r="I55" s="41">
        <v>300000</v>
      </c>
      <c r="J55" s="41">
        <v>3000000</v>
      </c>
      <c r="K55" s="41">
        <v>300000</v>
      </c>
      <c r="L55" s="41">
        <v>3000000</v>
      </c>
      <c r="M55" s="41">
        <v>300000</v>
      </c>
      <c r="N55" s="41">
        <v>3000000</v>
      </c>
      <c r="O55" s="41">
        <v>300000</v>
      </c>
      <c r="P55" s="41">
        <v>3000000</v>
      </c>
      <c r="Q55" s="41">
        <v>300000</v>
      </c>
      <c r="R55" s="41">
        <v>3000000</v>
      </c>
      <c r="S55" s="41">
        <v>300000</v>
      </c>
      <c r="T55" s="41">
        <v>3000000</v>
      </c>
      <c r="U55" s="41">
        <v>300000</v>
      </c>
      <c r="V55" s="41">
        <v>3000000</v>
      </c>
      <c r="W55" s="41"/>
    </row>
    <row r="56" spans="1:24" x14ac:dyDescent="0.25">
      <c r="A56" s="5" t="s">
        <v>58</v>
      </c>
      <c r="B56" s="41">
        <v>136970</v>
      </c>
      <c r="C56" s="41">
        <v>161960</v>
      </c>
      <c r="D56" s="41">
        <v>136970</v>
      </c>
      <c r="E56" s="41">
        <v>161960</v>
      </c>
      <c r="F56" s="41">
        <v>136970</v>
      </c>
      <c r="G56" s="41">
        <v>161960</v>
      </c>
      <c r="H56" s="41">
        <v>136970</v>
      </c>
      <c r="I56" s="41">
        <v>161960</v>
      </c>
      <c r="J56" s="41">
        <v>136970</v>
      </c>
      <c r="K56" s="41">
        <v>161960</v>
      </c>
      <c r="L56" s="41">
        <v>136970</v>
      </c>
      <c r="M56" s="41">
        <v>161960</v>
      </c>
      <c r="N56" s="41">
        <v>136970</v>
      </c>
      <c r="O56" s="41">
        <v>161960</v>
      </c>
      <c r="P56" s="41">
        <v>136970</v>
      </c>
      <c r="Q56" s="41">
        <v>161960</v>
      </c>
      <c r="R56" s="41">
        <v>136970</v>
      </c>
      <c r="S56" s="41">
        <v>161960</v>
      </c>
      <c r="T56" s="41">
        <v>136970</v>
      </c>
      <c r="U56" s="41">
        <v>161960</v>
      </c>
      <c r="V56" s="41">
        <v>136970</v>
      </c>
      <c r="W56" s="41"/>
    </row>
    <row r="57" spans="1:24" x14ac:dyDescent="0.25">
      <c r="A57" s="5" t="s">
        <v>59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</row>
    <row r="58" spans="1:24" x14ac:dyDescent="0.25">
      <c r="A58" s="5" t="s">
        <v>60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</row>
    <row r="59" spans="1:24" x14ac:dyDescent="0.25">
      <c r="A59" s="5" t="s">
        <v>61</v>
      </c>
      <c r="B59" s="41">
        <v>3500000</v>
      </c>
      <c r="C59" s="41">
        <v>1320000</v>
      </c>
      <c r="D59" s="41">
        <v>3500000</v>
      </c>
      <c r="E59" s="41">
        <v>2820000</v>
      </c>
      <c r="F59" s="41">
        <v>3500000</v>
      </c>
      <c r="G59" s="41">
        <v>2820000</v>
      </c>
      <c r="H59" s="41">
        <v>3500000</v>
      </c>
      <c r="I59" s="41">
        <v>2820000</v>
      </c>
      <c r="J59" s="41">
        <v>3500000</v>
      </c>
      <c r="K59" s="41">
        <v>2820000</v>
      </c>
      <c r="L59" s="41">
        <v>3500000</v>
      </c>
      <c r="M59" s="41">
        <v>2820000</v>
      </c>
      <c r="N59" s="41">
        <v>3500000</v>
      </c>
      <c r="O59" s="41">
        <v>2820000</v>
      </c>
      <c r="P59" s="41">
        <v>3500000</v>
      </c>
      <c r="Q59" s="41">
        <v>2820000</v>
      </c>
      <c r="R59" s="41">
        <v>3500000</v>
      </c>
      <c r="S59" s="41">
        <v>2820000</v>
      </c>
      <c r="T59" s="41">
        <v>3500000</v>
      </c>
      <c r="U59" s="41">
        <v>2820000</v>
      </c>
      <c r="V59" s="41">
        <v>3500000</v>
      </c>
      <c r="W59" s="41"/>
      <c r="X59" s="16"/>
    </row>
    <row r="60" spans="1:24" x14ac:dyDescent="0.25">
      <c r="A60" s="5" t="s">
        <v>62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</row>
    <row r="61" spans="1:24" x14ac:dyDescent="0.25">
      <c r="A61" s="2" t="s">
        <v>63</v>
      </c>
      <c r="B61" s="13">
        <v>0</v>
      </c>
      <c r="C61" s="14">
        <v>0</v>
      </c>
    </row>
    <row r="62" spans="1:24" x14ac:dyDescent="0.25">
      <c r="A62" s="5" t="s">
        <v>64</v>
      </c>
      <c r="B62" s="17"/>
      <c r="C62" s="14"/>
    </row>
    <row r="63" spans="1:24" x14ac:dyDescent="0.25">
      <c r="A63" s="5" t="s">
        <v>65</v>
      </c>
      <c r="B63" s="17"/>
      <c r="C63" s="14"/>
    </row>
    <row r="64" spans="1:24" x14ac:dyDescent="0.25">
      <c r="A64" s="5" t="s">
        <v>66</v>
      </c>
      <c r="B64" s="17"/>
      <c r="C64" s="14"/>
    </row>
    <row r="65" spans="1:3" ht="30" x14ac:dyDescent="0.25">
      <c r="A65" s="5" t="s">
        <v>67</v>
      </c>
      <c r="B65" s="17"/>
      <c r="C65" s="14"/>
    </row>
    <row r="66" spans="1:3" x14ac:dyDescent="0.25">
      <c r="A66" s="2" t="s">
        <v>68</v>
      </c>
      <c r="B66" s="13">
        <v>0</v>
      </c>
      <c r="C66" s="14">
        <v>0</v>
      </c>
    </row>
    <row r="67" spans="1:3" x14ac:dyDescent="0.25">
      <c r="A67" s="5" t="s">
        <v>69</v>
      </c>
      <c r="B67" s="17"/>
      <c r="C67" s="14"/>
    </row>
    <row r="68" spans="1:3" x14ac:dyDescent="0.25">
      <c r="A68" s="5" t="s">
        <v>70</v>
      </c>
      <c r="B68" s="17"/>
      <c r="C68" s="14"/>
    </row>
    <row r="69" spans="1:3" x14ac:dyDescent="0.25">
      <c r="A69" s="2" t="s">
        <v>71</v>
      </c>
      <c r="B69" s="13"/>
      <c r="C69" s="14"/>
    </row>
    <row r="70" spans="1:3" x14ac:dyDescent="0.25">
      <c r="A70" s="5" t="s">
        <v>72</v>
      </c>
      <c r="B70" s="17"/>
      <c r="C70" s="14"/>
    </row>
    <row r="71" spans="1:3" x14ac:dyDescent="0.25">
      <c r="A71" s="5" t="s">
        <v>73</v>
      </c>
      <c r="B71" s="17"/>
      <c r="C71" s="14"/>
    </row>
    <row r="72" spans="1:3" x14ac:dyDescent="0.25">
      <c r="A72" s="5" t="s">
        <v>74</v>
      </c>
      <c r="B72" s="17"/>
      <c r="C72" s="14"/>
    </row>
    <row r="73" spans="1:3" x14ac:dyDescent="0.25">
      <c r="A73" s="49" t="s">
        <v>75</v>
      </c>
      <c r="B73" s="19">
        <f>B9+B15+B25+B35+B51</f>
        <v>269333095</v>
      </c>
      <c r="C73" s="19">
        <f>C9+C15+C25+C35+C51</f>
        <v>267833095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2" t="s">
        <v>77</v>
      </c>
      <c r="B77" s="26">
        <v>0</v>
      </c>
      <c r="C77" s="27">
        <v>0</v>
      </c>
    </row>
    <row r="78" spans="1:3" x14ac:dyDescent="0.25">
      <c r="A78" s="5" t="s">
        <v>78</v>
      </c>
      <c r="B78" s="17"/>
      <c r="C78" s="14"/>
    </row>
    <row r="79" spans="1:3" x14ac:dyDescent="0.25">
      <c r="A79" s="5" t="s">
        <v>79</v>
      </c>
      <c r="B79" s="17"/>
      <c r="C79" s="14"/>
    </row>
    <row r="80" spans="1:3" x14ac:dyDescent="0.25">
      <c r="A80" s="2" t="s">
        <v>80</v>
      </c>
      <c r="B80" s="13">
        <v>0</v>
      </c>
      <c r="C80" s="14">
        <v>0</v>
      </c>
    </row>
    <row r="81" spans="1:3" x14ac:dyDescent="0.25">
      <c r="A81" s="5" t="s">
        <v>81</v>
      </c>
      <c r="B81" s="17"/>
      <c r="C81" s="14"/>
    </row>
    <row r="82" spans="1:3" x14ac:dyDescent="0.25">
      <c r="A82" s="5" t="s">
        <v>82</v>
      </c>
      <c r="B82" s="17"/>
      <c r="C82" s="14"/>
    </row>
    <row r="83" spans="1:3" x14ac:dyDescent="0.25">
      <c r="A83" s="2" t="s">
        <v>83</v>
      </c>
      <c r="B83" s="13">
        <v>0</v>
      </c>
      <c r="C83" s="14">
        <v>0</v>
      </c>
    </row>
    <row r="84" spans="1:3" x14ac:dyDescent="0.25">
      <c r="A84" s="5" t="s">
        <v>84</v>
      </c>
      <c r="B84" s="17"/>
      <c r="C84" s="14"/>
    </row>
    <row r="85" spans="1:3" x14ac:dyDescent="0.25">
      <c r="A85" s="7" t="s">
        <v>85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86</v>
      </c>
      <c r="B87" s="19">
        <f>SUM(B9+B15+B25+B35+B51)</f>
        <v>269333095</v>
      </c>
      <c r="C87" s="19">
        <f>SUM(C9+C15+C25+C35+C51)</f>
        <v>267833095</v>
      </c>
    </row>
    <row r="88" spans="1:3" x14ac:dyDescent="0.25">
      <c r="A88" t="s">
        <v>87</v>
      </c>
      <c r="B88" s="14" t="s">
        <v>88</v>
      </c>
      <c r="C88" s="14"/>
    </row>
    <row r="90" spans="1:3" x14ac:dyDescent="0.25">
      <c r="A90" t="s">
        <v>89</v>
      </c>
      <c r="B90" t="s">
        <v>90</v>
      </c>
    </row>
    <row r="94" spans="1:3" ht="9.75" customHeight="1" x14ac:dyDescent="0.25">
      <c r="A94" t="s">
        <v>91</v>
      </c>
      <c r="B94" t="s">
        <v>92</v>
      </c>
    </row>
    <row r="95" spans="1:3" x14ac:dyDescent="0.25">
      <c r="A95" s="21" t="s">
        <v>93</v>
      </c>
      <c r="B95" s="21" t="s">
        <v>94</v>
      </c>
    </row>
    <row r="96" spans="1:3" x14ac:dyDescent="0.25">
      <c r="A96" t="s">
        <v>95</v>
      </c>
      <c r="B96" t="s">
        <v>96</v>
      </c>
    </row>
    <row r="98" spans="1:11" x14ac:dyDescent="0.25">
      <c r="A98" s="58" t="s">
        <v>97</v>
      </c>
      <c r="B98" s="58"/>
      <c r="C98" s="58"/>
    </row>
    <row r="99" spans="1:11" x14ac:dyDescent="0.25">
      <c r="A99" s="31"/>
      <c r="B99" s="31"/>
      <c r="C99" s="31"/>
    </row>
    <row r="100" spans="1:11" x14ac:dyDescent="0.25">
      <c r="A100" s="31"/>
      <c r="B100" s="50"/>
      <c r="C100" s="31"/>
    </row>
    <row r="101" spans="1:11" x14ac:dyDescent="0.25">
      <c r="A101" s="28"/>
      <c r="B101" s="28"/>
      <c r="C101" s="28"/>
    </row>
    <row r="102" spans="1:11" x14ac:dyDescent="0.25">
      <c r="A102" s="25" t="s">
        <v>98</v>
      </c>
      <c r="B102" s="25"/>
      <c r="C102" s="25"/>
    </row>
    <row r="103" spans="1:11" x14ac:dyDescent="0.25">
      <c r="A103" s="59" t="s">
        <v>99</v>
      </c>
      <c r="B103" s="59"/>
      <c r="C103" s="59"/>
    </row>
    <row r="104" spans="1:11" x14ac:dyDescent="0.25">
      <c r="A104" s="58" t="s">
        <v>100</v>
      </c>
      <c r="B104" s="58"/>
      <c r="C104" s="58"/>
    </row>
    <row r="106" spans="1:11" x14ac:dyDescent="0.25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</row>
    <row r="107" spans="1:11" x14ac:dyDescent="0.25">
      <c r="A107" t="s">
        <v>101</v>
      </c>
    </row>
    <row r="109" spans="1:11" x14ac:dyDescent="0.25">
      <c r="C109" s="16"/>
    </row>
  </sheetData>
  <mergeCells count="13">
    <mergeCell ref="A1:C1"/>
    <mergeCell ref="A2:C2"/>
    <mergeCell ref="A5:C5"/>
    <mergeCell ref="A3:C3"/>
    <mergeCell ref="A4:C4"/>
    <mergeCell ref="A106:K106"/>
    <mergeCell ref="J3:L3"/>
    <mergeCell ref="M3:N3"/>
    <mergeCell ref="A98:C98"/>
    <mergeCell ref="A103:C103"/>
    <mergeCell ref="A104:C104"/>
    <mergeCell ref="D3:F3"/>
    <mergeCell ref="G3:I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topLeftCell="A68" zoomScale="84" zoomScaleNormal="84" workbookViewId="0">
      <selection activeCell="G70" sqref="G70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"/>
    </row>
    <row r="2" spans="1:28" ht="18.75" customHeight="1" x14ac:dyDescent="0.3">
      <c r="A2" s="62" t="s">
        <v>102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"/>
    </row>
    <row r="3" spans="1:28" ht="15.75" customHeight="1" x14ac:dyDescent="0.25">
      <c r="A3" s="61" t="s">
        <v>103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1"/>
    </row>
    <row r="4" spans="1:28" ht="15.75" x14ac:dyDescent="0.25">
      <c r="A4" s="61" t="s">
        <v>104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1"/>
    </row>
    <row r="5" spans="1:28" x14ac:dyDescent="0.25">
      <c r="A5" s="60" t="s">
        <v>105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7</v>
      </c>
      <c r="B7" s="10" t="s">
        <v>106</v>
      </c>
      <c r="C7" s="10" t="s">
        <v>107</v>
      </c>
      <c r="D7" s="10" t="s">
        <v>108</v>
      </c>
      <c r="E7" s="10" t="s">
        <v>109</v>
      </c>
      <c r="F7" s="10" t="s">
        <v>110</v>
      </c>
      <c r="G7" s="10" t="s">
        <v>111</v>
      </c>
      <c r="H7" s="10" t="s">
        <v>112</v>
      </c>
      <c r="I7" s="10" t="s">
        <v>113</v>
      </c>
      <c r="J7" s="10" t="s">
        <v>114</v>
      </c>
      <c r="K7" s="10" t="s">
        <v>115</v>
      </c>
      <c r="L7" s="10" t="s">
        <v>116</v>
      </c>
      <c r="M7" s="10" t="s">
        <v>117</v>
      </c>
      <c r="N7" s="10" t="s">
        <v>118</v>
      </c>
      <c r="O7" s="10" t="s">
        <v>119</v>
      </c>
      <c r="P7" s="10" t="s">
        <v>120</v>
      </c>
      <c r="AA7" s="16"/>
      <c r="AB7" s="16"/>
    </row>
    <row r="8" spans="1:28" x14ac:dyDescent="0.25">
      <c r="A8" s="1" t="s">
        <v>10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11</v>
      </c>
      <c r="B9" s="13">
        <f>B10+B11+B13+B14</f>
        <v>202240425</v>
      </c>
      <c r="C9" s="13">
        <f>C10+C11+C13+C14</f>
        <v>202240425</v>
      </c>
      <c r="D9" s="13">
        <f>SUM(D10:D14)</f>
        <v>8905700.7899999991</v>
      </c>
      <c r="E9" s="13">
        <f t="shared" ref="E9:I9" si="0">SUM(E10:E14)</f>
        <v>9235771.9800000004</v>
      </c>
      <c r="F9" s="13">
        <f t="shared" si="0"/>
        <v>13531511.060000001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31672983.829999998</v>
      </c>
      <c r="S9" s="15"/>
    </row>
    <row r="10" spans="1:28" s="21" customFormat="1" x14ac:dyDescent="0.25">
      <c r="A10" s="43" t="s">
        <v>12</v>
      </c>
      <c r="B10" s="39">
        <v>157692775</v>
      </c>
      <c r="C10" s="39">
        <v>154872775</v>
      </c>
      <c r="D10" s="13">
        <v>7426600</v>
      </c>
      <c r="E10" s="13">
        <v>7713900</v>
      </c>
      <c r="F10" s="13">
        <v>11550878.26</v>
      </c>
      <c r="G10" s="44"/>
      <c r="H10" s="44"/>
      <c r="I10" s="44"/>
      <c r="J10" s="44"/>
      <c r="K10" s="44"/>
      <c r="L10" s="44"/>
      <c r="M10" s="44"/>
      <c r="N10" s="44"/>
      <c r="O10" s="13"/>
      <c r="P10" s="13">
        <f t="shared" ref="P10:P73" si="2">SUM(D10:O10)</f>
        <v>26691378.259999998</v>
      </c>
    </row>
    <row r="11" spans="1:28" x14ac:dyDescent="0.25">
      <c r="A11" s="5" t="s">
        <v>13</v>
      </c>
      <c r="B11" s="41">
        <v>19210934</v>
      </c>
      <c r="C11" s="41">
        <v>22030934</v>
      </c>
      <c r="D11" s="17">
        <v>355000</v>
      </c>
      <c r="E11" s="17">
        <v>355000</v>
      </c>
      <c r="F11" s="14">
        <v>330000</v>
      </c>
      <c r="G11" s="14"/>
      <c r="H11" s="14"/>
      <c r="I11" s="14"/>
      <c r="J11" s="14"/>
      <c r="K11" s="14"/>
      <c r="L11" s="14"/>
      <c r="M11" s="14"/>
      <c r="N11" s="14"/>
      <c r="O11" s="13"/>
      <c r="P11" s="42">
        <f t="shared" si="2"/>
        <v>1040000</v>
      </c>
    </row>
    <row r="12" spans="1:28" ht="30" x14ac:dyDescent="0.25">
      <c r="A12" s="5" t="s">
        <v>14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15</v>
      </c>
      <c r="B13" s="41">
        <v>7820000</v>
      </c>
      <c r="C13" s="41">
        <v>7820000</v>
      </c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16</v>
      </c>
      <c r="B14" s="41">
        <v>17516716</v>
      </c>
      <c r="C14" s="41">
        <v>17516716</v>
      </c>
      <c r="D14" s="17">
        <v>1124100.79</v>
      </c>
      <c r="E14" s="17">
        <v>1166871.98</v>
      </c>
      <c r="F14" s="17">
        <v>1650632.8</v>
      </c>
      <c r="G14" s="17"/>
      <c r="H14" s="17"/>
      <c r="I14" s="17"/>
      <c r="J14" s="17"/>
      <c r="K14" s="17"/>
      <c r="L14" s="17"/>
      <c r="M14" s="17"/>
      <c r="N14" s="17"/>
      <c r="O14" s="17"/>
      <c r="P14" s="42">
        <f t="shared" si="2"/>
        <v>3941605.5700000003</v>
      </c>
    </row>
    <row r="15" spans="1:28" x14ac:dyDescent="0.25">
      <c r="A15" s="2" t="s">
        <v>17</v>
      </c>
      <c r="B15" s="39">
        <f>B16+B17+B18+B19+B20+B21+B22+B23+B24</f>
        <v>45718000</v>
      </c>
      <c r="C15" s="39">
        <f>C16+C17+C18+C19+C20+C21+C22+C23+C24</f>
        <v>48027374.119999997</v>
      </c>
      <c r="D15" s="13">
        <f>SUM(D16:D24)</f>
        <v>1304147.04</v>
      </c>
      <c r="E15" s="13">
        <f t="shared" ref="E15" si="3">SUM(E16:E24)</f>
        <v>628335.68999999994</v>
      </c>
      <c r="F15" s="13">
        <f>SUM(F16:F24)</f>
        <v>2287958.7399999998</v>
      </c>
      <c r="G15" s="13">
        <f t="shared" ref="G15:J15" si="4">SUM(G16:G24)</f>
        <v>0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>SUM(D15:O15)</f>
        <v>4220441.47</v>
      </c>
    </row>
    <row r="16" spans="1:28" x14ac:dyDescent="0.25">
      <c r="A16" s="5" t="s">
        <v>18</v>
      </c>
      <c r="B16" s="41">
        <v>10746608</v>
      </c>
      <c r="C16" s="41">
        <v>12818973.720000001</v>
      </c>
      <c r="D16" s="14">
        <v>1182731.74</v>
      </c>
      <c r="E16" s="17">
        <v>607018.99</v>
      </c>
      <c r="F16" s="14">
        <v>1338503.3799999999</v>
      </c>
      <c r="G16" s="14"/>
      <c r="H16" s="14"/>
      <c r="I16" s="14"/>
      <c r="J16" s="14"/>
      <c r="K16" s="14"/>
      <c r="L16" s="17"/>
      <c r="M16" s="14"/>
      <c r="N16" s="14"/>
      <c r="O16" s="14"/>
      <c r="P16" s="42">
        <f>SUM(D16:O16)</f>
        <v>3128254.11</v>
      </c>
    </row>
    <row r="17" spans="1:16" ht="30" x14ac:dyDescent="0.25">
      <c r="A17" s="5" t="s">
        <v>19</v>
      </c>
      <c r="B17" s="41">
        <v>39000</v>
      </c>
      <c r="C17" s="41">
        <v>39000</v>
      </c>
      <c r="D17" s="13"/>
      <c r="E17" s="17"/>
      <c r="F17" s="14">
        <v>14691</v>
      </c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14691</v>
      </c>
    </row>
    <row r="18" spans="1:16" x14ac:dyDescent="0.25">
      <c r="A18" s="5" t="s">
        <v>20</v>
      </c>
      <c r="B18" s="41">
        <v>1276000</v>
      </c>
      <c r="C18" s="41">
        <v>2226000</v>
      </c>
      <c r="D18" s="13"/>
      <c r="E18" s="17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2">
        <f t="shared" si="2"/>
        <v>0</v>
      </c>
    </row>
    <row r="19" spans="1:16" ht="18" customHeight="1" x14ac:dyDescent="0.25">
      <c r="A19" s="5" t="s">
        <v>21</v>
      </c>
      <c r="B19" s="41"/>
      <c r="C19" s="41"/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2">
        <f t="shared" si="2"/>
        <v>0</v>
      </c>
    </row>
    <row r="20" spans="1:16" x14ac:dyDescent="0.25">
      <c r="A20" s="5" t="s">
        <v>22</v>
      </c>
      <c r="B20" s="41">
        <v>4971392</v>
      </c>
      <c r="C20" s="41">
        <v>8105658</v>
      </c>
      <c r="D20" s="13">
        <v>36721.599999999999</v>
      </c>
      <c r="E20" s="17"/>
      <c r="F20" s="14">
        <v>252901.02</v>
      </c>
      <c r="G20" s="14"/>
      <c r="H20" s="14"/>
      <c r="I20" s="14"/>
      <c r="J20" s="14"/>
      <c r="K20" s="14"/>
      <c r="L20" s="17"/>
      <c r="M20" s="14"/>
      <c r="N20" s="14"/>
      <c r="O20" s="14"/>
      <c r="P20" s="42">
        <f t="shared" si="2"/>
        <v>289622.62</v>
      </c>
    </row>
    <row r="21" spans="1:16" x14ac:dyDescent="0.25">
      <c r="A21" s="5" t="s">
        <v>23</v>
      </c>
      <c r="B21" s="41">
        <v>1750000</v>
      </c>
      <c r="C21" s="41">
        <v>1750000</v>
      </c>
      <c r="D21" s="42">
        <v>84693.7</v>
      </c>
      <c r="E21" s="17"/>
      <c r="F21" s="14">
        <v>85442.5</v>
      </c>
      <c r="G21" s="14"/>
      <c r="H21" s="14"/>
      <c r="I21" s="14"/>
      <c r="J21" s="14"/>
      <c r="K21" s="14"/>
      <c r="L21" s="14"/>
      <c r="M21" s="14"/>
      <c r="N21" s="14"/>
      <c r="O21" s="14"/>
      <c r="P21" s="42">
        <f t="shared" si="2"/>
        <v>170136.2</v>
      </c>
    </row>
    <row r="22" spans="1:16" ht="45" x14ac:dyDescent="0.25">
      <c r="A22" s="5" t="s">
        <v>24</v>
      </c>
      <c r="B22" s="41">
        <v>14220000</v>
      </c>
      <c r="C22" s="41">
        <v>11679030.960000001</v>
      </c>
      <c r="D22" s="13"/>
      <c r="E22" s="17">
        <v>21316.7</v>
      </c>
      <c r="F22" s="45">
        <v>386888</v>
      </c>
      <c r="G22" s="14"/>
      <c r="H22" s="14"/>
      <c r="I22" s="14"/>
      <c r="J22" s="14"/>
      <c r="K22" s="14"/>
      <c r="L22" s="14"/>
      <c r="M22" s="14"/>
      <c r="N22" s="14"/>
      <c r="O22" s="14"/>
      <c r="P22" s="42">
        <f t="shared" si="2"/>
        <v>408204.7</v>
      </c>
    </row>
    <row r="23" spans="1:16" ht="30" x14ac:dyDescent="0.25">
      <c r="A23" s="5" t="s">
        <v>25</v>
      </c>
      <c r="B23" s="41">
        <v>8498000</v>
      </c>
      <c r="C23" s="41">
        <v>8652711.4399999995</v>
      </c>
      <c r="D23" s="13"/>
      <c r="E23" s="17"/>
      <c r="F23" s="14"/>
      <c r="G23" s="14"/>
      <c r="H23" s="14"/>
      <c r="I23" s="14"/>
      <c r="J23" s="20"/>
      <c r="K23" s="14"/>
      <c r="L23" s="14"/>
      <c r="M23" s="14"/>
      <c r="N23" s="14"/>
      <c r="O23" s="14"/>
      <c r="P23" s="42">
        <f t="shared" si="2"/>
        <v>0</v>
      </c>
    </row>
    <row r="24" spans="1:16" ht="30" x14ac:dyDescent="0.25">
      <c r="A24" s="5" t="s">
        <v>26</v>
      </c>
      <c r="B24" s="41">
        <v>4217000</v>
      </c>
      <c r="C24" s="41">
        <v>2756000</v>
      </c>
      <c r="D24" s="13"/>
      <c r="E24" s="17"/>
      <c r="F24" s="45">
        <v>209532.84</v>
      </c>
      <c r="G24" s="45"/>
      <c r="H24" s="14"/>
      <c r="I24" s="14"/>
      <c r="J24" s="14"/>
      <c r="K24" s="14"/>
      <c r="L24" s="17"/>
      <c r="M24" s="14"/>
      <c r="N24" s="14"/>
      <c r="O24" s="14"/>
      <c r="P24" s="42">
        <f t="shared" si="2"/>
        <v>209532.84</v>
      </c>
    </row>
    <row r="25" spans="1:16" x14ac:dyDescent="0.25">
      <c r="A25" s="2" t="s">
        <v>27</v>
      </c>
      <c r="B25" s="39">
        <f>B26+B27+B28+B29+B30+B31+B32+B33+B34</f>
        <v>7863772</v>
      </c>
      <c r="C25" s="39">
        <f>C26+C27+C28+C29+C30+C31+C32+C33+C34</f>
        <v>7994372.3399999999</v>
      </c>
      <c r="D25" s="13">
        <f>SUM(D26:D34)</f>
        <v>0</v>
      </c>
      <c r="E25" s="13">
        <f t="shared" ref="E25:O25" si="6">SUM(E26:E34)</f>
        <v>188360.55000000002</v>
      </c>
      <c r="F25" s="13">
        <f t="shared" si="6"/>
        <v>429524.46</v>
      </c>
      <c r="G25" s="13">
        <f t="shared" si="6"/>
        <v>0</v>
      </c>
      <c r="H25" s="13">
        <f t="shared" si="6"/>
        <v>0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617885.01</v>
      </c>
    </row>
    <row r="26" spans="1:16" ht="30" x14ac:dyDescent="0.25">
      <c r="A26" s="5" t="s">
        <v>28</v>
      </c>
      <c r="B26" s="41">
        <v>533434</v>
      </c>
      <c r="C26" s="41">
        <v>640000</v>
      </c>
      <c r="D26" s="17"/>
      <c r="E26" s="17">
        <v>96690.53</v>
      </c>
      <c r="F26" s="14"/>
      <c r="G26" s="45"/>
      <c r="H26" s="45"/>
      <c r="I26" s="45"/>
      <c r="J26" s="45"/>
      <c r="K26" s="51"/>
      <c r="L26" s="45"/>
      <c r="M26" s="45"/>
      <c r="N26" s="16"/>
      <c r="O26" s="16"/>
      <c r="P26" s="42">
        <f t="shared" si="2"/>
        <v>96690.53</v>
      </c>
    </row>
    <row r="27" spans="1:16" x14ac:dyDescent="0.25">
      <c r="A27" s="5" t="s">
        <v>29</v>
      </c>
      <c r="B27" s="41"/>
      <c r="C27" s="41"/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2">
        <f t="shared" si="2"/>
        <v>0</v>
      </c>
    </row>
    <row r="28" spans="1:16" ht="30" x14ac:dyDescent="0.25">
      <c r="A28" s="5" t="s">
        <v>30</v>
      </c>
      <c r="B28" s="41">
        <v>268000</v>
      </c>
      <c r="C28" s="41">
        <v>654712</v>
      </c>
      <c r="D28" s="23"/>
      <c r="E28" s="17">
        <v>77544.240000000005</v>
      </c>
      <c r="F28" s="17">
        <v>36587.99</v>
      </c>
      <c r="G28" s="45"/>
      <c r="H28" s="24"/>
      <c r="I28" s="45"/>
      <c r="J28" s="45"/>
      <c r="K28" s="24"/>
      <c r="L28" s="24"/>
      <c r="M28" s="24"/>
      <c r="N28" s="24"/>
      <c r="O28" s="24"/>
      <c r="P28" s="42">
        <f t="shared" si="2"/>
        <v>114132.23000000001</v>
      </c>
    </row>
    <row r="29" spans="1:16" x14ac:dyDescent="0.25">
      <c r="A29" s="5" t="s">
        <v>31</v>
      </c>
      <c r="B29" s="41">
        <v>252320</v>
      </c>
      <c r="C29" s="41">
        <v>364112</v>
      </c>
      <c r="D29" s="17"/>
      <c r="E29" s="17"/>
      <c r="F29" s="17">
        <v>58410.95</v>
      </c>
      <c r="G29" s="14"/>
      <c r="H29" s="14"/>
      <c r="I29" s="14"/>
      <c r="J29" s="14"/>
      <c r="K29" s="14"/>
      <c r="L29" s="14"/>
      <c r="N29" s="14"/>
      <c r="O29" s="14"/>
      <c r="P29" s="42">
        <f t="shared" si="2"/>
        <v>58410.95</v>
      </c>
    </row>
    <row r="30" spans="1:16" ht="30" x14ac:dyDescent="0.25">
      <c r="A30" s="5" t="s">
        <v>32</v>
      </c>
      <c r="B30" s="41"/>
      <c r="C30" s="41"/>
      <c r="D30" s="17"/>
      <c r="E30" s="17"/>
      <c r="F30" s="17"/>
      <c r="G30" s="45"/>
      <c r="H30" s="14"/>
      <c r="I30" s="45"/>
      <c r="J30" s="45"/>
      <c r="K30" s="14"/>
      <c r="L30" s="14"/>
      <c r="M30" s="24"/>
      <c r="N30" s="16"/>
      <c r="O30" s="16"/>
      <c r="P30" s="42">
        <f t="shared" si="2"/>
        <v>0</v>
      </c>
    </row>
    <row r="31" spans="1:16" ht="30" x14ac:dyDescent="0.25">
      <c r="A31" s="5" t="s">
        <v>33</v>
      </c>
      <c r="B31" s="41">
        <v>50696</v>
      </c>
      <c r="C31" s="41">
        <v>51737.19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34</v>
      </c>
      <c r="B32" s="41">
        <v>4700000</v>
      </c>
      <c r="C32" s="41">
        <v>4700000</v>
      </c>
      <c r="D32" s="23"/>
      <c r="E32" s="23"/>
      <c r="F32" s="24"/>
      <c r="G32" s="24"/>
      <c r="H32" s="24"/>
      <c r="I32" s="24"/>
      <c r="J32" s="45"/>
      <c r="K32" s="45"/>
      <c r="L32" s="45"/>
      <c r="M32" s="45"/>
      <c r="N32" s="54"/>
      <c r="O32" s="16"/>
      <c r="P32" s="42">
        <f t="shared" si="2"/>
        <v>0</v>
      </c>
    </row>
    <row r="33" spans="1:21" ht="45" x14ac:dyDescent="0.25">
      <c r="A33" s="5" t="s">
        <v>35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36</v>
      </c>
      <c r="B34" s="41">
        <v>2059322</v>
      </c>
      <c r="C34" s="41">
        <v>1583811.15</v>
      </c>
      <c r="D34" s="17"/>
      <c r="E34" s="17">
        <v>14125.78</v>
      </c>
      <c r="F34" s="17">
        <v>334525.52</v>
      </c>
      <c r="G34" s="14"/>
      <c r="H34" s="14"/>
      <c r="I34" s="14"/>
      <c r="J34" s="14"/>
      <c r="K34" s="14"/>
      <c r="L34" s="14"/>
      <c r="M34" s="16"/>
      <c r="N34" s="16"/>
      <c r="O34" s="16"/>
      <c r="P34" s="42">
        <f t="shared" si="2"/>
        <v>348651.30000000005</v>
      </c>
    </row>
    <row r="35" spans="1:21" x14ac:dyDescent="0.25">
      <c r="A35" s="2" t="s">
        <v>37</v>
      </c>
      <c r="B35" s="39">
        <f t="shared" ref="B35:C35" si="7">B36+B37+B38+B39+B40+B41+B42</f>
        <v>0</v>
      </c>
      <c r="C35" s="39">
        <f t="shared" si="7"/>
        <v>1190000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0</v>
      </c>
    </row>
    <row r="36" spans="1:21" ht="30" x14ac:dyDescent="0.25">
      <c r="A36" s="5" t="s">
        <v>38</v>
      </c>
      <c r="B36" s="41"/>
      <c r="C36" s="41">
        <v>1190000</v>
      </c>
      <c r="D36" s="42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2">
        <f t="shared" si="2"/>
        <v>0</v>
      </c>
    </row>
    <row r="37" spans="1:21" ht="30" x14ac:dyDescent="0.25">
      <c r="A37" s="5" t="s">
        <v>39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40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41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42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43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44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45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46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47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48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49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50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51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52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53</v>
      </c>
      <c r="B51" s="39">
        <f>B52+B53+B54+B55+B56+B57+B58+B59+B60</f>
        <v>13510898</v>
      </c>
      <c r="C51" s="39">
        <f>C52+C53+C54+C55+C56+C57+C58+C59+C60</f>
        <v>8380923.54</v>
      </c>
      <c r="D51" s="13">
        <f>SUM(D52:D60)</f>
        <v>0</v>
      </c>
      <c r="E51" s="13">
        <f t="shared" ref="E51:J51" si="11">SUM(E52:E60)</f>
        <v>0</v>
      </c>
      <c r="F51" s="13">
        <f t="shared" si="11"/>
        <v>67250.070000000007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67250.070000000007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54</v>
      </c>
      <c r="B52" s="41">
        <v>6109837</v>
      </c>
      <c r="C52" s="41">
        <v>5997463.54</v>
      </c>
      <c r="D52" s="42"/>
      <c r="E52" s="17"/>
      <c r="F52" s="14">
        <v>67250.070000000007</v>
      </c>
      <c r="G52" s="17"/>
      <c r="H52" s="17"/>
      <c r="I52" s="17"/>
      <c r="J52" s="17"/>
      <c r="K52" s="17"/>
      <c r="L52" s="17"/>
      <c r="M52" s="16"/>
      <c r="N52" s="17"/>
      <c r="O52" s="17"/>
      <c r="P52" s="42">
        <f t="shared" si="2"/>
        <v>67250.070000000007</v>
      </c>
    </row>
    <row r="53" spans="1:20" ht="30" x14ac:dyDescent="0.25">
      <c r="A53" s="5" t="s">
        <v>55</v>
      </c>
      <c r="B53" s="41">
        <v>764091</v>
      </c>
      <c r="C53" s="41">
        <v>601500</v>
      </c>
      <c r="D53" s="42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56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57</v>
      </c>
      <c r="B55" s="41">
        <v>3000000</v>
      </c>
      <c r="C55" s="41">
        <v>300000</v>
      </c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58</v>
      </c>
      <c r="B56" s="41">
        <v>136970</v>
      </c>
      <c r="C56" s="41">
        <v>161960</v>
      </c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59</v>
      </c>
      <c r="B57" s="41"/>
      <c r="C57" s="41"/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60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61</v>
      </c>
      <c r="B59" s="41">
        <v>3500000</v>
      </c>
      <c r="C59" s="41">
        <v>1320000</v>
      </c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62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63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64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65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66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67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68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69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70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71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  <c r="Q69" s="14">
        <f>269333095-261513095</f>
        <v>7820000</v>
      </c>
    </row>
    <row r="70" spans="1:76" ht="30" x14ac:dyDescent="0.25">
      <c r="A70" s="5" t="s">
        <v>72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73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74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75</v>
      </c>
      <c r="B73" s="18">
        <f>+B9+B15+B25+B35+B43+B51+B61+B66+B69</f>
        <v>269333095</v>
      </c>
      <c r="C73" s="18">
        <f>+C9+C15+C25+C35+C43+C51+C61+C66+C69</f>
        <v>267833095</v>
      </c>
      <c r="D73" s="18">
        <f>+D9+D15+D25+D35+D43+D51+D61+D66+D69</f>
        <v>10209847.829999998</v>
      </c>
      <c r="E73" s="18">
        <f t="shared" ref="E73:K73" si="18">+E9+E15+E25+E35+E43+E51+E61+E66+E69</f>
        <v>10052468.220000001</v>
      </c>
      <c r="F73" s="18">
        <f t="shared" si="18"/>
        <v>16316244.330000002</v>
      </c>
      <c r="G73" s="18">
        <f t="shared" si="18"/>
        <v>0</v>
      </c>
      <c r="H73" s="18">
        <f t="shared" si="18"/>
        <v>0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36578560.379999995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30"/>
      <c r="M74" s="30"/>
      <c r="N74" s="30"/>
      <c r="O74" s="30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76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78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79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80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81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82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83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84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85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86</v>
      </c>
      <c r="B89" s="19">
        <f t="shared" ref="B89:O89" si="22">+B73+B87</f>
        <v>269333095</v>
      </c>
      <c r="C89" s="19">
        <f t="shared" si="22"/>
        <v>267833095</v>
      </c>
      <c r="D89" s="19">
        <f t="shared" si="22"/>
        <v>10209847.829999998</v>
      </c>
      <c r="E89" s="19">
        <f t="shared" si="22"/>
        <v>10052468.220000001</v>
      </c>
      <c r="F89" s="19">
        <f t="shared" si="22"/>
        <v>16316244.330000002</v>
      </c>
      <c r="G89" s="19">
        <f t="shared" si="22"/>
        <v>0</v>
      </c>
      <c r="H89" s="19">
        <f t="shared" si="22"/>
        <v>0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36578560.379999995</v>
      </c>
    </row>
    <row r="90" spans="1:20" x14ac:dyDescent="0.25">
      <c r="A90" t="s">
        <v>121</v>
      </c>
      <c r="D90" s="14"/>
      <c r="E90" s="14"/>
      <c r="F90" s="14"/>
    </row>
    <row r="91" spans="1:20" x14ac:dyDescent="0.25">
      <c r="A91" t="s">
        <v>122</v>
      </c>
      <c r="B91" s="55"/>
      <c r="D91" s="14"/>
      <c r="E91" s="14"/>
      <c r="F91" s="14"/>
    </row>
    <row r="92" spans="1:20" x14ac:dyDescent="0.25">
      <c r="A92" s="56" t="s">
        <v>123</v>
      </c>
      <c r="B92" s="56"/>
      <c r="D92" s="14"/>
      <c r="E92" s="14"/>
      <c r="F92" s="14" t="s">
        <v>88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88</v>
      </c>
    </row>
    <row r="97" spans="1:17" x14ac:dyDescent="0.25">
      <c r="A97" t="s">
        <v>89</v>
      </c>
      <c r="H97" t="s">
        <v>90</v>
      </c>
      <c r="M97" t="s">
        <v>124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93</v>
      </c>
      <c r="B103" s="21"/>
      <c r="C103" s="21"/>
      <c r="H103" s="21" t="s">
        <v>125</v>
      </c>
      <c r="M103" s="21" t="s">
        <v>126</v>
      </c>
    </row>
    <row r="104" spans="1:17" x14ac:dyDescent="0.25">
      <c r="A104" t="s">
        <v>95</v>
      </c>
      <c r="H104" t="s">
        <v>96</v>
      </c>
      <c r="M104" t="s">
        <v>127</v>
      </c>
    </row>
    <row r="108" spans="1:17" x14ac:dyDescent="0.25">
      <c r="A108" t="s">
        <v>101</v>
      </c>
    </row>
    <row r="110" spans="1:17" ht="18.75" x14ac:dyDescent="0.3">
      <c r="A110" s="52"/>
      <c r="B110" s="52"/>
      <c r="C110" s="52"/>
      <c r="D110" s="52"/>
      <c r="E110" s="52"/>
      <c r="F110" s="52"/>
      <c r="G110" s="52"/>
      <c r="H110" s="52"/>
    </row>
    <row r="111" spans="1:17" ht="18.75" x14ac:dyDescent="0.3">
      <c r="A111" s="63"/>
      <c r="B111" s="63"/>
      <c r="C111" s="63"/>
      <c r="D111" s="63"/>
      <c r="E111" s="63"/>
      <c r="F111" s="63"/>
      <c r="G111" s="63"/>
      <c r="H111" s="63"/>
    </row>
    <row r="112" spans="1:17" ht="18.75" x14ac:dyDescent="0.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</row>
    <row r="113" spans="1:17" ht="18.75" x14ac:dyDescent="0.3">
      <c r="A113" s="52"/>
      <c r="B113" s="52"/>
      <c r="C113" s="53"/>
      <c r="D113" s="52"/>
      <c r="E113" s="52"/>
      <c r="F113" s="6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</row>
    <row r="114" spans="1:17" ht="18.75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</row>
    <row r="115" spans="1:17" ht="18.75" x14ac:dyDescent="0.3">
      <c r="A115" s="52"/>
      <c r="B115" s="52"/>
      <c r="C115" s="52"/>
      <c r="D115" s="53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</row>
    <row r="116" spans="1:17" ht="18.75" x14ac:dyDescent="0.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</row>
    <row r="117" spans="1:17" ht="18.75" x14ac:dyDescent="0.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1:H111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EF36F3-ACE2-43AA-AD57-5B0813B937A4}"/>
</file>

<file path=customXml/itemProps2.xml><?xml version="1.0" encoding="utf-8"?>
<ds:datastoreItem xmlns:ds="http://schemas.openxmlformats.org/officeDocument/2006/customXml" ds:itemID="{6DD5C5C8-999C-49BF-ACFB-5BC31BE10604}"/>
</file>

<file path=customXml/itemProps3.xml><?xml version="1.0" encoding="utf-8"?>
<ds:datastoreItem xmlns:ds="http://schemas.openxmlformats.org/officeDocument/2006/customXml" ds:itemID="{BAD62FE1-30DB-43E4-AFAB-26CA5F68DE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2025-04-11T21:40:51Z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