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Enero 2025/"/>
    </mc:Choice>
  </mc:AlternateContent>
  <xr:revisionPtr revIDLastSave="0" documentId="8_{A0B4C0F9-2CB6-42A0-BF43-63D04C902A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Q6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C66" i="3" l="1"/>
  <c r="C69" i="3"/>
  <c r="C73" i="3" s="1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89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73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73" i="3" s="1"/>
  <c r="P15" i="3"/>
  <c r="D89" i="3" l="1"/>
  <c r="P89" i="3" s="1"/>
</calcChain>
</file>

<file path=xl/sharedStrings.xml><?xml version="1.0" encoding="utf-8"?>
<sst xmlns="http://schemas.openxmlformats.org/spreadsheetml/2006/main" count="213" uniqueCount="127">
  <si>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</si>
  <si>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</si>
  <si>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</si>
  <si>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</si>
  <si>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</si>
  <si>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</si>
  <si>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</si>
  <si>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</si>
  <si>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</si>
  <si>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</si>
  <si>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</si>
  <si>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</si>
  <si>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</si>
  <si>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</si>
  <si>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</si>
  <si>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</si>
  <si>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</si>
  <si>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</si>
  <si>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</si>
  <si>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</si>
  <si>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</si>
  <si>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</si>
  <si>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</si>
  <si>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</si>
  <si>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</si>
  <si>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</si>
  <si>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</si>
  <si>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</si>
  <si>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</si>
  <si>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</si>
  <si>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</si>
  <si>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</si>
  <si>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</si>
  <si>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</si>
  <si>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</si>
  <si>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</si>
  <si>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</si>
  <si>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</si>
  <si>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</si>
  <si>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</si>
  <si>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</si>
  <si>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</si>
  <si>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</si>
  <si>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</si>
  <si>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</si>
  <si>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</si>
  <si>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</si>
  <si>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</si>
  <si>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</si>
  <si>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</si>
  <si>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</si>
  <si>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</si>
  <si>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</si>
  <si>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</si>
  <si>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</si>
  <si>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</si>
  <si>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</si>
  <si>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</si>
  <si>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</si>
  <si>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</si>
  <si>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</si>
  <si>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</si>
  <si>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</si>
  <si>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</si>
  <si>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</si>
  <si>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</si>
  <si>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</si>
  <si>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</si>
  <si>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</si>
  <si>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</si>
  <si>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</si>
  <si>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</si>
  <si>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</si>
  <si>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</si>
  <si>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</si>
  <si>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</si>
  <si>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</si>
  <si>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</si>
  <si>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</si>
  <si>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</si>
  <si>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</si>
  <si>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</si>
  <si>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</si>
  <si>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</si>
  <si>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</si>
  <si>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</si>
  <si>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</si>
  <si>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</si>
  <si>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</si>
  <si>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</si>
  <si>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</si>
  <si>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</si>
  <si>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</si>
  <si>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</si>
  <si>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</si>
  <si>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</si>
  <si>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</si>
  <si>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</si>
  <si>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</si>
  <si>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</si>
  <si>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</si>
  <si>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</si>
  <si>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</si>
  <si>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</si>
  <si>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</si>
  <si>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</si>
  <si>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</si>
  <si>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</si>
  <si>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</si>
  <si>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</si>
  <si>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</si>
  <si>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</si>
  <si>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</si>
  <si>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</si>
  <si>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</si>
  <si>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</si>
  <si>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</si>
  <si>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</si>
  <si>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</si>
  <si>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</si>
  <si>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</si>
  <si>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Febrero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</si>
  <si>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Enero  de 2025</t>
    </r>
  </si>
  <si>
    <t>Aprobado por</t>
  </si>
  <si>
    <t>Sra.. Catalina Feliz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</si>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</sst>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abSelected="1" topLeftCell="A91" zoomScaleNormal="100" workbookViewId="0">
      <selection activeCell="A100" sqref="A10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3</v>
      </c>
      <c r="B4" s="58"/>
      <c r="C4" s="58"/>
      <c r="D4" s="6" t="s">
        <v>4</v>
      </c>
    </row>
    <row r="5" spans="1:14" x14ac:dyDescent="0.25">
      <c r="A5" s="57" t="s">
        <v>5</v>
      </c>
      <c r="B5" s="57"/>
      <c r="C5" s="57"/>
      <c r="D5" s="11" t="s">
        <v>6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7</v>
      </c>
      <c r="B7" s="10" t="s">
        <v>8</v>
      </c>
      <c r="C7" s="10" t="s">
        <v>9</v>
      </c>
    </row>
    <row r="8" spans="1:14" x14ac:dyDescent="0.25">
      <c r="A8" s="1" t="s">
        <v>10</v>
      </c>
      <c r="B8" s="12"/>
      <c r="C8" s="12"/>
    </row>
    <row r="9" spans="1:14" x14ac:dyDescent="0.25">
      <c r="A9" s="2" t="s">
        <v>11</v>
      </c>
      <c r="B9" s="13">
        <f>SUM(B10:B14)</f>
        <v>202240425</v>
      </c>
      <c r="C9" s="13">
        <f>SUM(C10:C14)</f>
        <v>202240425</v>
      </c>
    </row>
    <row r="10" spans="1:14" x14ac:dyDescent="0.25">
      <c r="A10" s="5" t="s">
        <v>12</v>
      </c>
      <c r="B10" s="39">
        <v>157692775</v>
      </c>
      <c r="C10" s="39">
        <v>154872775</v>
      </c>
    </row>
    <row r="11" spans="1:14" x14ac:dyDescent="0.25">
      <c r="A11" s="5" t="s">
        <v>13</v>
      </c>
      <c r="B11" s="41">
        <v>19210934</v>
      </c>
      <c r="C11" s="41">
        <v>22030934</v>
      </c>
    </row>
    <row r="12" spans="1:14" x14ac:dyDescent="0.25">
      <c r="A12" s="5" t="s">
        <v>14</v>
      </c>
      <c r="B12" s="41"/>
      <c r="C12" s="41"/>
    </row>
    <row r="13" spans="1:14" x14ac:dyDescent="0.25">
      <c r="A13" s="5" t="s">
        <v>15</v>
      </c>
      <c r="B13" s="41">
        <v>7820000</v>
      </c>
      <c r="C13" s="41">
        <v>7820000</v>
      </c>
    </row>
    <row r="14" spans="1:14" x14ac:dyDescent="0.25">
      <c r="A14" s="5" t="s">
        <v>16</v>
      </c>
      <c r="B14" s="41">
        <v>17516716</v>
      </c>
      <c r="C14" s="41">
        <v>17516716</v>
      </c>
    </row>
    <row r="15" spans="1:14" x14ac:dyDescent="0.25">
      <c r="A15" s="2" t="s">
        <v>17</v>
      </c>
      <c r="B15" s="13">
        <f>SUM(B16:B24)</f>
        <v>45718000</v>
      </c>
      <c r="C15" s="13">
        <f>SUM(C16:C24)</f>
        <v>48027374.119999997</v>
      </c>
    </row>
    <row r="16" spans="1:14" x14ac:dyDescent="0.25">
      <c r="A16" s="5" t="s">
        <v>18</v>
      </c>
      <c r="B16" s="41">
        <v>10746608</v>
      </c>
      <c r="C16" s="41">
        <v>12818973.720000001</v>
      </c>
    </row>
    <row r="17" spans="1:23" x14ac:dyDescent="0.25">
      <c r="A17" s="5" t="s">
        <v>19</v>
      </c>
      <c r="B17" s="41">
        <v>39000</v>
      </c>
      <c r="C17" s="41">
        <v>39000</v>
      </c>
    </row>
    <row r="18" spans="1:23" x14ac:dyDescent="0.25">
      <c r="A18" s="5" t="s">
        <v>20</v>
      </c>
      <c r="B18" s="41">
        <v>1276000</v>
      </c>
      <c r="C18" s="41">
        <v>2226000</v>
      </c>
    </row>
    <row r="19" spans="1:23" ht="18" customHeight="1" x14ac:dyDescent="0.25">
      <c r="A19" s="5" t="s">
        <v>21</v>
      </c>
      <c r="B19" s="41"/>
      <c r="C19" s="41"/>
    </row>
    <row r="20" spans="1:23" x14ac:dyDescent="0.25">
      <c r="A20" s="5" t="s">
        <v>22</v>
      </c>
      <c r="B20" s="41">
        <v>4971392</v>
      </c>
      <c r="C20" s="41">
        <v>8105658</v>
      </c>
    </row>
    <row r="21" spans="1:23" x14ac:dyDescent="0.25">
      <c r="A21" s="5" t="s">
        <v>23</v>
      </c>
      <c r="B21" s="41">
        <v>1750000</v>
      </c>
      <c r="C21" s="41">
        <v>1750000</v>
      </c>
    </row>
    <row r="22" spans="1:23" x14ac:dyDescent="0.25">
      <c r="A22" s="5" t="s">
        <v>24</v>
      </c>
      <c r="B22" s="41">
        <v>14220000</v>
      </c>
      <c r="C22" s="41">
        <v>11679030.960000001</v>
      </c>
    </row>
    <row r="23" spans="1:23" x14ac:dyDescent="0.25">
      <c r="A23" s="5" t="s">
        <v>25</v>
      </c>
      <c r="B23" s="41">
        <v>8498000</v>
      </c>
      <c r="C23" s="41">
        <v>8652711.4399999995</v>
      </c>
    </row>
    <row r="24" spans="1:23" x14ac:dyDescent="0.25">
      <c r="A24" s="5" t="s">
        <v>26</v>
      </c>
      <c r="B24" s="41">
        <v>4217000</v>
      </c>
      <c r="C24" s="41">
        <v>2756000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3" x14ac:dyDescent="0.25">
      <c r="A25" s="2" t="s">
        <v>27</v>
      </c>
      <c r="B25" s="13">
        <f>SUM(B26:B34)</f>
        <v>7863772</v>
      </c>
      <c r="C25" s="13">
        <f>SUM(C26:C34)</f>
        <v>7994372.3399999999</v>
      </c>
    </row>
    <row r="26" spans="1:23" x14ac:dyDescent="0.25">
      <c r="A26" s="5" t="s">
        <v>28</v>
      </c>
      <c r="B26" s="41">
        <v>533434</v>
      </c>
      <c r="C26" s="41">
        <v>540000</v>
      </c>
      <c r="D26" s="41">
        <v>533434</v>
      </c>
      <c r="E26" s="41">
        <v>540000</v>
      </c>
      <c r="F26" s="41">
        <v>533434</v>
      </c>
      <c r="G26" s="41">
        <v>540000</v>
      </c>
      <c r="H26" s="41">
        <v>533434</v>
      </c>
      <c r="I26" s="41">
        <v>540000</v>
      </c>
      <c r="J26" s="41">
        <v>533434</v>
      </c>
      <c r="K26" s="41">
        <v>540000</v>
      </c>
      <c r="L26" s="41">
        <v>533434</v>
      </c>
      <c r="M26" s="41">
        <v>540000</v>
      </c>
      <c r="N26" s="41">
        <v>533434</v>
      </c>
      <c r="O26" s="41">
        <v>540000</v>
      </c>
      <c r="P26" s="41">
        <v>533434</v>
      </c>
      <c r="Q26" s="41">
        <v>540000</v>
      </c>
      <c r="R26" s="41">
        <v>533434</v>
      </c>
      <c r="S26" s="41">
        <v>540000</v>
      </c>
      <c r="T26" s="41">
        <v>533434</v>
      </c>
      <c r="U26" s="41">
        <v>540000</v>
      </c>
      <c r="V26" s="41">
        <v>533434</v>
      </c>
      <c r="W26" s="41"/>
    </row>
    <row r="27" spans="1:23" x14ac:dyDescent="0.25">
      <c r="A27" s="5" t="s">
        <v>29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x14ac:dyDescent="0.25">
      <c r="A28" s="5" t="s">
        <v>30</v>
      </c>
      <c r="B28" s="41">
        <v>268000</v>
      </c>
      <c r="C28" s="41">
        <v>654712</v>
      </c>
      <c r="D28" s="41">
        <v>268000</v>
      </c>
      <c r="E28" s="41">
        <v>654712</v>
      </c>
      <c r="F28" s="41">
        <v>268000</v>
      </c>
      <c r="G28" s="41">
        <v>654712</v>
      </c>
      <c r="H28" s="41">
        <v>268000</v>
      </c>
      <c r="I28" s="41">
        <v>654712</v>
      </c>
      <c r="J28" s="41">
        <v>268000</v>
      </c>
      <c r="K28" s="41">
        <v>654712</v>
      </c>
      <c r="L28" s="41">
        <v>268000</v>
      </c>
      <c r="M28" s="41">
        <v>654712</v>
      </c>
      <c r="N28" s="41">
        <v>268000</v>
      </c>
      <c r="O28" s="41">
        <v>654712</v>
      </c>
      <c r="P28" s="41">
        <v>268000</v>
      </c>
      <c r="Q28" s="41">
        <v>654712</v>
      </c>
      <c r="R28" s="41">
        <v>268000</v>
      </c>
      <c r="S28" s="41">
        <v>654712</v>
      </c>
      <c r="T28" s="41">
        <v>268000</v>
      </c>
      <c r="U28" s="41">
        <v>654712</v>
      </c>
      <c r="V28" s="41">
        <v>268000</v>
      </c>
      <c r="W28" s="41"/>
    </row>
    <row r="29" spans="1:23" x14ac:dyDescent="0.25">
      <c r="A29" s="5" t="s">
        <v>31</v>
      </c>
      <c r="B29" s="41">
        <v>252320</v>
      </c>
      <c r="C29" s="41">
        <v>364112</v>
      </c>
      <c r="D29" s="41">
        <v>252320</v>
      </c>
      <c r="E29" s="41">
        <v>364112</v>
      </c>
      <c r="F29" s="41">
        <v>252320</v>
      </c>
      <c r="G29" s="41">
        <v>364112</v>
      </c>
      <c r="H29" s="41">
        <v>252320</v>
      </c>
      <c r="I29" s="41">
        <v>364112</v>
      </c>
      <c r="J29" s="41">
        <v>252320</v>
      </c>
      <c r="K29" s="41">
        <v>364112</v>
      </c>
      <c r="L29" s="41">
        <v>252320</v>
      </c>
      <c r="M29" s="41">
        <v>364112</v>
      </c>
      <c r="N29" s="41">
        <v>252320</v>
      </c>
      <c r="O29" s="41">
        <v>364112</v>
      </c>
      <c r="P29" s="41">
        <v>252320</v>
      </c>
      <c r="Q29" s="41">
        <v>364112</v>
      </c>
      <c r="R29" s="41">
        <v>252320</v>
      </c>
      <c r="S29" s="41">
        <v>364112</v>
      </c>
      <c r="T29" s="41">
        <v>252320</v>
      </c>
      <c r="U29" s="41">
        <v>364112</v>
      </c>
      <c r="V29" s="41">
        <v>252320</v>
      </c>
      <c r="W29" s="41"/>
    </row>
    <row r="30" spans="1:23" x14ac:dyDescent="0.25">
      <c r="A30" s="5" t="s">
        <v>32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x14ac:dyDescent="0.25">
      <c r="A31" s="5" t="s">
        <v>33</v>
      </c>
      <c r="B31" s="41">
        <v>50696</v>
      </c>
      <c r="C31" s="41">
        <v>51737.19</v>
      </c>
      <c r="D31" s="41">
        <v>50696</v>
      </c>
      <c r="E31" s="41">
        <v>51737.19</v>
      </c>
      <c r="F31" s="41">
        <v>50696</v>
      </c>
      <c r="G31" s="41">
        <v>51737.19</v>
      </c>
      <c r="H31" s="41">
        <v>50696</v>
      </c>
      <c r="I31" s="41">
        <v>51737.19</v>
      </c>
      <c r="J31" s="41">
        <v>50696</v>
      </c>
      <c r="K31" s="41">
        <v>51737.19</v>
      </c>
      <c r="L31" s="41">
        <v>50696</v>
      </c>
      <c r="M31" s="41">
        <v>51737.19</v>
      </c>
      <c r="N31" s="41">
        <v>50696</v>
      </c>
      <c r="O31" s="41">
        <v>51737.19</v>
      </c>
      <c r="P31" s="41">
        <v>50696</v>
      </c>
      <c r="Q31" s="41">
        <v>51737.19</v>
      </c>
      <c r="R31" s="41">
        <v>50696</v>
      </c>
      <c r="S31" s="41">
        <v>51737.19</v>
      </c>
      <c r="T31" s="41">
        <v>50696</v>
      </c>
      <c r="U31" s="41">
        <v>51737.19</v>
      </c>
      <c r="V31" s="41">
        <v>50696</v>
      </c>
      <c r="W31" s="41"/>
    </row>
    <row r="32" spans="1:23" x14ac:dyDescent="0.25">
      <c r="A32" s="5" t="s">
        <v>34</v>
      </c>
      <c r="B32" s="41">
        <v>4700000</v>
      </c>
      <c r="C32" s="41">
        <v>4700000</v>
      </c>
      <c r="D32" s="41">
        <v>4700000</v>
      </c>
      <c r="E32" s="41">
        <v>4700000</v>
      </c>
      <c r="F32" s="41">
        <v>4700000</v>
      </c>
      <c r="G32" s="41">
        <v>4700000</v>
      </c>
      <c r="H32" s="41">
        <v>4700000</v>
      </c>
      <c r="I32" s="41">
        <v>4700000</v>
      </c>
      <c r="J32" s="41">
        <v>4700000</v>
      </c>
      <c r="K32" s="41">
        <v>4700000</v>
      </c>
      <c r="L32" s="41">
        <v>4700000</v>
      </c>
      <c r="M32" s="41">
        <v>4700000</v>
      </c>
      <c r="N32" s="41">
        <v>4700000</v>
      </c>
      <c r="O32" s="41">
        <v>4700000</v>
      </c>
      <c r="P32" s="41">
        <v>4700000</v>
      </c>
      <c r="Q32" s="41">
        <v>4700000</v>
      </c>
      <c r="R32" s="41">
        <v>4700000</v>
      </c>
      <c r="S32" s="41">
        <v>4700000</v>
      </c>
      <c r="T32" s="41">
        <v>4700000</v>
      </c>
      <c r="U32" s="41">
        <v>4700000</v>
      </c>
      <c r="V32" s="41">
        <v>4700000</v>
      </c>
      <c r="W32" s="41"/>
    </row>
    <row r="33" spans="1:23" x14ac:dyDescent="0.25">
      <c r="A33" s="5" t="s">
        <v>35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x14ac:dyDescent="0.25">
      <c r="A34" s="5" t="s">
        <v>36</v>
      </c>
      <c r="B34" s="41">
        <v>2059322</v>
      </c>
      <c r="C34" s="41">
        <v>1683811.15</v>
      </c>
      <c r="D34" s="41">
        <v>2059322</v>
      </c>
      <c r="E34" s="41">
        <v>1683811.15</v>
      </c>
      <c r="F34" s="41">
        <v>2059322</v>
      </c>
      <c r="G34" s="41">
        <v>1683811.15</v>
      </c>
      <c r="H34" s="41">
        <v>2059322</v>
      </c>
      <c r="I34" s="41">
        <v>1683811.15</v>
      </c>
      <c r="J34" s="41">
        <v>2059322</v>
      </c>
      <c r="K34" s="41">
        <v>1683811.15</v>
      </c>
      <c r="L34" s="41">
        <v>2059322</v>
      </c>
      <c r="M34" s="41">
        <v>1683811.15</v>
      </c>
      <c r="N34" s="41">
        <v>2059322</v>
      </c>
      <c r="O34" s="41">
        <v>1683811.15</v>
      </c>
      <c r="P34" s="41">
        <v>2059322</v>
      </c>
      <c r="Q34" s="41">
        <v>1683811.15</v>
      </c>
      <c r="R34" s="41">
        <v>2059322</v>
      </c>
      <c r="S34" s="41">
        <v>1683811.15</v>
      </c>
      <c r="T34" s="41">
        <v>2059322</v>
      </c>
      <c r="U34" s="41">
        <v>1683811.15</v>
      </c>
      <c r="V34" s="41">
        <v>2059322</v>
      </c>
      <c r="W34" s="41"/>
    </row>
    <row r="35" spans="1:23" x14ac:dyDescent="0.25">
      <c r="A35" s="2" t="s">
        <v>37</v>
      </c>
      <c r="B35" s="13">
        <f>SUM(B36:B42)</f>
        <v>0</v>
      </c>
      <c r="C35" s="13">
        <f>SUM(C36:C50)</f>
        <v>1190000</v>
      </c>
    </row>
    <row r="36" spans="1:23" x14ac:dyDescent="0.25">
      <c r="A36" s="5" t="s">
        <v>38</v>
      </c>
      <c r="B36" s="17"/>
      <c r="C36" s="17">
        <v>1190000</v>
      </c>
    </row>
    <row r="37" spans="1:23" x14ac:dyDescent="0.25">
      <c r="A37" s="5" t="s">
        <v>39</v>
      </c>
      <c r="B37" s="17"/>
      <c r="C37" s="17"/>
    </row>
    <row r="38" spans="1:23" x14ac:dyDescent="0.25">
      <c r="A38" s="5" t="s">
        <v>40</v>
      </c>
      <c r="B38" s="17"/>
      <c r="C38" s="17"/>
    </row>
    <row r="39" spans="1:23" x14ac:dyDescent="0.25">
      <c r="A39" s="5" t="s">
        <v>41</v>
      </c>
      <c r="B39" s="17"/>
      <c r="C39" s="17"/>
    </row>
    <row r="40" spans="1:23" x14ac:dyDescent="0.25">
      <c r="A40" s="5" t="s">
        <v>42</v>
      </c>
      <c r="B40" s="17"/>
      <c r="C40" s="17"/>
    </row>
    <row r="41" spans="1:23" x14ac:dyDescent="0.25">
      <c r="A41" s="5" t="s">
        <v>43</v>
      </c>
      <c r="B41" s="17"/>
      <c r="C41" s="17"/>
    </row>
    <row r="42" spans="1:23" x14ac:dyDescent="0.25">
      <c r="A42" s="5" t="s">
        <v>44</v>
      </c>
      <c r="B42" s="17"/>
      <c r="C42" s="17"/>
    </row>
    <row r="43" spans="1:23" x14ac:dyDescent="0.25">
      <c r="A43" s="2" t="s">
        <v>45</v>
      </c>
      <c r="B43" s="13">
        <f>SUM(B44:B50)</f>
        <v>0</v>
      </c>
      <c r="C43" s="13">
        <f>SUM(C44:C50)</f>
        <v>0</v>
      </c>
    </row>
    <row r="44" spans="1:23" x14ac:dyDescent="0.25">
      <c r="A44" s="5" t="s">
        <v>46</v>
      </c>
      <c r="B44" s="17"/>
      <c r="C44" s="17"/>
    </row>
    <row r="45" spans="1:23" x14ac:dyDescent="0.25">
      <c r="A45" s="5" t="s">
        <v>47</v>
      </c>
      <c r="B45" s="17"/>
      <c r="C45" s="17"/>
    </row>
    <row r="46" spans="1:23" x14ac:dyDescent="0.25">
      <c r="A46" s="5" t="s">
        <v>48</v>
      </c>
      <c r="B46" s="17"/>
      <c r="C46" s="17"/>
    </row>
    <row r="47" spans="1:23" x14ac:dyDescent="0.25">
      <c r="A47" s="5" t="s">
        <v>49</v>
      </c>
      <c r="B47" s="17"/>
      <c r="C47" s="17"/>
    </row>
    <row r="48" spans="1:23" x14ac:dyDescent="0.25">
      <c r="A48" s="5" t="s">
        <v>50</v>
      </c>
      <c r="B48" s="17"/>
      <c r="C48" s="17"/>
    </row>
    <row r="49" spans="1:24" x14ac:dyDescent="0.25">
      <c r="A49" s="5" t="s">
        <v>51</v>
      </c>
      <c r="B49" s="17"/>
      <c r="C49" s="17"/>
    </row>
    <row r="50" spans="1:24" x14ac:dyDescent="0.25">
      <c r="A50" s="5" t="s">
        <v>52</v>
      </c>
      <c r="B50" s="17"/>
      <c r="C50" s="17"/>
    </row>
    <row r="51" spans="1:24" x14ac:dyDescent="0.25">
      <c r="A51" s="2" t="s">
        <v>53</v>
      </c>
      <c r="B51" s="13">
        <f>SUM(B52:B60)</f>
        <v>13510898</v>
      </c>
      <c r="C51" s="13">
        <f>SUM(C52:C60)</f>
        <v>9880923.5399999991</v>
      </c>
    </row>
    <row r="52" spans="1:24" x14ac:dyDescent="0.25">
      <c r="A52" s="5" t="s">
        <v>54</v>
      </c>
      <c r="B52" s="41">
        <v>6109837</v>
      </c>
      <c r="C52" s="41">
        <v>5997463.54</v>
      </c>
      <c r="D52" s="41">
        <v>6109837</v>
      </c>
      <c r="E52" s="41">
        <v>5997463.54</v>
      </c>
      <c r="F52" s="41">
        <v>6109837</v>
      </c>
      <c r="G52" s="41">
        <v>5997463.54</v>
      </c>
      <c r="H52" s="41">
        <v>6109837</v>
      </c>
      <c r="I52" s="41">
        <v>5997463.54</v>
      </c>
      <c r="J52" s="41">
        <v>6109837</v>
      </c>
      <c r="K52" s="41">
        <v>5997463.54</v>
      </c>
      <c r="L52" s="41">
        <v>6109837</v>
      </c>
      <c r="M52" s="41">
        <v>5997463.54</v>
      </c>
      <c r="N52" s="41">
        <v>6109837</v>
      </c>
      <c r="O52" s="41">
        <v>5997463.54</v>
      </c>
      <c r="P52" s="41">
        <v>6109837</v>
      </c>
      <c r="Q52" s="41">
        <v>5997463.54</v>
      </c>
      <c r="R52" s="41">
        <v>6109837</v>
      </c>
      <c r="S52" s="41">
        <v>5997463.54</v>
      </c>
      <c r="T52" s="41">
        <v>6109837</v>
      </c>
      <c r="U52" s="41">
        <v>5997463.54</v>
      </c>
      <c r="V52" s="41">
        <v>6109837</v>
      </c>
      <c r="W52" s="41"/>
    </row>
    <row r="53" spans="1:24" x14ac:dyDescent="0.25">
      <c r="A53" s="5" t="s">
        <v>55</v>
      </c>
      <c r="B53" s="41">
        <v>764091</v>
      </c>
      <c r="C53" s="41">
        <v>601500</v>
      </c>
      <c r="D53" s="41">
        <v>764091</v>
      </c>
      <c r="E53" s="41">
        <v>601500</v>
      </c>
      <c r="F53" s="41">
        <v>764091</v>
      </c>
      <c r="G53" s="41">
        <v>601500</v>
      </c>
      <c r="H53" s="41">
        <v>764091</v>
      </c>
      <c r="I53" s="41">
        <v>601500</v>
      </c>
      <c r="J53" s="41">
        <v>764091</v>
      </c>
      <c r="K53" s="41">
        <v>601500</v>
      </c>
      <c r="L53" s="41">
        <v>764091</v>
      </c>
      <c r="M53" s="41">
        <v>601500</v>
      </c>
      <c r="N53" s="41">
        <v>764091</v>
      </c>
      <c r="O53" s="41">
        <v>601500</v>
      </c>
      <c r="P53" s="41">
        <v>764091</v>
      </c>
      <c r="Q53" s="41">
        <v>601500</v>
      </c>
      <c r="R53" s="41">
        <v>764091</v>
      </c>
      <c r="S53" s="41">
        <v>601500</v>
      </c>
      <c r="T53" s="41">
        <v>764091</v>
      </c>
      <c r="U53" s="41">
        <v>601500</v>
      </c>
      <c r="V53" s="41">
        <v>764091</v>
      </c>
      <c r="W53" s="41"/>
    </row>
    <row r="54" spans="1:24" x14ac:dyDescent="0.25">
      <c r="A54" s="5" t="s">
        <v>56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1:24" x14ac:dyDescent="0.25">
      <c r="A55" s="5" t="s">
        <v>57</v>
      </c>
      <c r="B55" s="41">
        <v>3000000</v>
      </c>
      <c r="C55" s="41">
        <v>300000</v>
      </c>
      <c r="D55" s="41">
        <v>3000000</v>
      </c>
      <c r="E55" s="41">
        <v>300000</v>
      </c>
      <c r="F55" s="41">
        <v>3000000</v>
      </c>
      <c r="G55" s="41">
        <v>300000</v>
      </c>
      <c r="H55" s="41">
        <v>3000000</v>
      </c>
      <c r="I55" s="41">
        <v>300000</v>
      </c>
      <c r="J55" s="41">
        <v>3000000</v>
      </c>
      <c r="K55" s="41">
        <v>300000</v>
      </c>
      <c r="L55" s="41">
        <v>3000000</v>
      </c>
      <c r="M55" s="41">
        <v>300000</v>
      </c>
      <c r="N55" s="41">
        <v>3000000</v>
      </c>
      <c r="O55" s="41">
        <v>300000</v>
      </c>
      <c r="P55" s="41">
        <v>3000000</v>
      </c>
      <c r="Q55" s="41">
        <v>300000</v>
      </c>
      <c r="R55" s="41">
        <v>3000000</v>
      </c>
      <c r="S55" s="41">
        <v>300000</v>
      </c>
      <c r="T55" s="41">
        <v>3000000</v>
      </c>
      <c r="U55" s="41">
        <v>300000</v>
      </c>
      <c r="V55" s="41">
        <v>3000000</v>
      </c>
      <c r="W55" s="41"/>
    </row>
    <row r="56" spans="1:24" x14ac:dyDescent="0.25">
      <c r="A56" s="5" t="s">
        <v>58</v>
      </c>
      <c r="B56" s="41">
        <v>136970</v>
      </c>
      <c r="C56" s="41">
        <v>161960</v>
      </c>
      <c r="D56" s="41">
        <v>136970</v>
      </c>
      <c r="E56" s="41">
        <v>161960</v>
      </c>
      <c r="F56" s="41">
        <v>136970</v>
      </c>
      <c r="G56" s="41">
        <v>161960</v>
      </c>
      <c r="H56" s="41">
        <v>136970</v>
      </c>
      <c r="I56" s="41">
        <v>161960</v>
      </c>
      <c r="J56" s="41">
        <v>136970</v>
      </c>
      <c r="K56" s="41">
        <v>161960</v>
      </c>
      <c r="L56" s="41">
        <v>136970</v>
      </c>
      <c r="M56" s="41">
        <v>161960</v>
      </c>
      <c r="N56" s="41">
        <v>136970</v>
      </c>
      <c r="O56" s="41">
        <v>161960</v>
      </c>
      <c r="P56" s="41">
        <v>136970</v>
      </c>
      <c r="Q56" s="41">
        <v>161960</v>
      </c>
      <c r="R56" s="41">
        <v>136970</v>
      </c>
      <c r="S56" s="41">
        <v>161960</v>
      </c>
      <c r="T56" s="41">
        <v>136970</v>
      </c>
      <c r="U56" s="41">
        <v>161960</v>
      </c>
      <c r="V56" s="41">
        <v>136970</v>
      </c>
      <c r="W56" s="41"/>
    </row>
    <row r="57" spans="1:24" x14ac:dyDescent="0.25">
      <c r="A57" s="5" t="s">
        <v>59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1:24" x14ac:dyDescent="0.25">
      <c r="A58" s="5" t="s">
        <v>60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4" x14ac:dyDescent="0.25">
      <c r="A59" s="5" t="s">
        <v>61</v>
      </c>
      <c r="B59" s="41">
        <v>3500000</v>
      </c>
      <c r="C59" s="41">
        <v>2820000</v>
      </c>
      <c r="D59" s="41">
        <v>3500000</v>
      </c>
      <c r="E59" s="41">
        <v>2820000</v>
      </c>
      <c r="F59" s="41">
        <v>3500000</v>
      </c>
      <c r="G59" s="41">
        <v>2820000</v>
      </c>
      <c r="H59" s="41">
        <v>3500000</v>
      </c>
      <c r="I59" s="41">
        <v>2820000</v>
      </c>
      <c r="J59" s="41">
        <v>3500000</v>
      </c>
      <c r="K59" s="41">
        <v>2820000</v>
      </c>
      <c r="L59" s="41">
        <v>3500000</v>
      </c>
      <c r="M59" s="41">
        <v>2820000</v>
      </c>
      <c r="N59" s="41">
        <v>3500000</v>
      </c>
      <c r="O59" s="41">
        <v>2820000</v>
      </c>
      <c r="P59" s="41">
        <v>3500000</v>
      </c>
      <c r="Q59" s="41">
        <v>2820000</v>
      </c>
      <c r="R59" s="41">
        <v>3500000</v>
      </c>
      <c r="S59" s="41">
        <v>2820000</v>
      </c>
      <c r="T59" s="41">
        <v>3500000</v>
      </c>
      <c r="U59" s="41">
        <v>2820000</v>
      </c>
      <c r="V59" s="41">
        <v>3500000</v>
      </c>
      <c r="W59" s="41"/>
      <c r="X59" s="16"/>
    </row>
    <row r="60" spans="1:24" x14ac:dyDescent="0.25">
      <c r="A60" s="5" t="s">
        <v>62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4" x14ac:dyDescent="0.25">
      <c r="A61" s="2" t="s">
        <v>63</v>
      </c>
      <c r="B61" s="13">
        <v>0</v>
      </c>
      <c r="C61" s="14">
        <v>0</v>
      </c>
    </row>
    <row r="62" spans="1:24" x14ac:dyDescent="0.25">
      <c r="A62" s="5" t="s">
        <v>64</v>
      </c>
      <c r="B62" s="17"/>
      <c r="C62" s="14"/>
    </row>
    <row r="63" spans="1:24" x14ac:dyDescent="0.25">
      <c r="A63" s="5" t="s">
        <v>65</v>
      </c>
      <c r="B63" s="17"/>
      <c r="C63" s="14"/>
    </row>
    <row r="64" spans="1:24" x14ac:dyDescent="0.25">
      <c r="A64" s="5" t="s">
        <v>66</v>
      </c>
      <c r="B64" s="17"/>
      <c r="C64" s="14"/>
    </row>
    <row r="65" spans="1:3" ht="30" x14ac:dyDescent="0.25">
      <c r="A65" s="5" t="s">
        <v>67</v>
      </c>
      <c r="B65" s="17"/>
      <c r="C65" s="14"/>
    </row>
    <row r="66" spans="1:3" x14ac:dyDescent="0.25">
      <c r="A66" s="2" t="s">
        <v>68</v>
      </c>
      <c r="B66" s="13">
        <v>0</v>
      </c>
      <c r="C66" s="14">
        <v>0</v>
      </c>
    </row>
    <row r="67" spans="1:3" x14ac:dyDescent="0.25">
      <c r="A67" s="5" t="s">
        <v>69</v>
      </c>
      <c r="B67" s="17"/>
      <c r="C67" s="14"/>
    </row>
    <row r="68" spans="1:3" x14ac:dyDescent="0.25">
      <c r="A68" s="5" t="s">
        <v>70</v>
      </c>
      <c r="B68" s="17"/>
      <c r="C68" s="14"/>
    </row>
    <row r="69" spans="1:3" x14ac:dyDescent="0.25">
      <c r="A69" s="2" t="s">
        <v>71</v>
      </c>
      <c r="B69" s="13"/>
      <c r="C69" s="14"/>
    </row>
    <row r="70" spans="1:3" x14ac:dyDescent="0.25">
      <c r="A70" s="5" t="s">
        <v>72</v>
      </c>
      <c r="B70" s="17"/>
      <c r="C70" s="14"/>
    </row>
    <row r="71" spans="1:3" x14ac:dyDescent="0.25">
      <c r="A71" s="5" t="s">
        <v>73</v>
      </c>
      <c r="B71" s="17"/>
      <c r="C71" s="14"/>
    </row>
    <row r="72" spans="1:3" x14ac:dyDescent="0.25">
      <c r="A72" s="5" t="s">
        <v>74</v>
      </c>
      <c r="B72" s="17"/>
      <c r="C72" s="14"/>
    </row>
    <row r="73" spans="1:3" x14ac:dyDescent="0.25">
      <c r="A73" s="49" t="s">
        <v>75</v>
      </c>
      <c r="B73" s="19">
        <f>B9+B15+B25+B35+B51</f>
        <v>269333095</v>
      </c>
      <c r="C73" s="19">
        <f>C9+C15+C25+C35+C51</f>
        <v>269333095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86</v>
      </c>
      <c r="B87" s="19">
        <f>SUM(B9+B15+B25+B35+B51)</f>
        <v>269333095</v>
      </c>
      <c r="C87" s="19">
        <f>SUM(C9+C15+C25+C35+C51)</f>
        <v>269333095</v>
      </c>
    </row>
    <row r="88" spans="1:3" x14ac:dyDescent="0.25">
      <c r="A88" t="s">
        <v>87</v>
      </c>
      <c r="B88" s="14" t="s">
        <v>88</v>
      </c>
      <c r="C88" s="14"/>
    </row>
    <row r="90" spans="1:3" x14ac:dyDescent="0.25">
      <c r="A90" t="s">
        <v>89</v>
      </c>
      <c r="B90" t="s">
        <v>90</v>
      </c>
    </row>
    <row r="94" spans="1:3" ht="9.75" customHeight="1" x14ac:dyDescent="0.25">
      <c r="A94" t="s">
        <v>91</v>
      </c>
      <c r="B94" t="s">
        <v>92</v>
      </c>
    </row>
    <row r="95" spans="1:3" x14ac:dyDescent="0.25">
      <c r="A95" s="21" t="s">
        <v>93</v>
      </c>
      <c r="B95" s="21" t="s">
        <v>94</v>
      </c>
    </row>
    <row r="96" spans="1:3" x14ac:dyDescent="0.25">
      <c r="A96" t="s">
        <v>95</v>
      </c>
      <c r="B96" t="s">
        <v>96</v>
      </c>
    </row>
    <row r="98" spans="1:11" x14ac:dyDescent="0.25">
      <c r="A98" s="60" t="s">
        <v>97</v>
      </c>
      <c r="B98" s="60"/>
      <c r="C98" s="60"/>
    </row>
    <row r="99" spans="1:11" x14ac:dyDescent="0.25">
      <c r="A99" s="31"/>
      <c r="B99" s="31"/>
      <c r="C99" s="31"/>
    </row>
    <row r="100" spans="1:11" x14ac:dyDescent="0.25">
      <c r="A100" s="31"/>
      <c r="B100" s="50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98</v>
      </c>
      <c r="B102" s="25"/>
      <c r="C102" s="25"/>
    </row>
    <row r="103" spans="1:11" x14ac:dyDescent="0.25">
      <c r="A103" s="61" t="s">
        <v>99</v>
      </c>
      <c r="B103" s="61"/>
      <c r="C103" s="61"/>
    </row>
    <row r="104" spans="1:11" x14ac:dyDescent="0.25">
      <c r="A104" s="60" t="s">
        <v>100</v>
      </c>
      <c r="B104" s="60"/>
      <c r="C104" s="60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</row>
    <row r="107" spans="1:11" x14ac:dyDescent="0.25">
      <c r="A107" s="59"/>
      <c r="B107" s="59"/>
      <c r="C107" s="59"/>
      <c r="D107" s="59"/>
      <c r="E107" s="59"/>
      <c r="F107" s="59"/>
      <c r="G107" s="59"/>
      <c r="H107" s="59"/>
    </row>
    <row r="109" spans="1:11" x14ac:dyDescent="0.25">
      <c r="C109" s="16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44" zoomScale="75" zoomScaleNormal="75" workbookViewId="0">
      <selection activeCell="B52" sqref="B52:C6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102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B10+B11+B13+B14</f>
        <v>202240425</v>
      </c>
      <c r="C9" s="13">
        <f>C10+C11+C13+C14</f>
        <v>202240425</v>
      </c>
      <c r="D9" s="13">
        <f>SUM(D10:D14)</f>
        <v>8905700.7899999991</v>
      </c>
      <c r="E9" s="13">
        <f t="shared" ref="E9:I9" si="0">SUM(E10:E14)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8905700.7899999991</v>
      </c>
      <c r="S9" s="15"/>
    </row>
    <row r="10" spans="1:28" s="21" customFormat="1" x14ac:dyDescent="0.25">
      <c r="A10" s="43" t="s">
        <v>12</v>
      </c>
      <c r="B10" s="39">
        <v>157692775</v>
      </c>
      <c r="C10" s="39">
        <v>154872775</v>
      </c>
      <c r="D10" s="13">
        <v>7426600</v>
      </c>
      <c r="E10" s="13"/>
      <c r="F10" s="13"/>
      <c r="G10" s="44"/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7426600</v>
      </c>
    </row>
    <row r="11" spans="1:28" x14ac:dyDescent="0.25">
      <c r="A11" s="5" t="s">
        <v>13</v>
      </c>
      <c r="B11" s="41">
        <v>19210934</v>
      </c>
      <c r="C11" s="41">
        <v>22030934</v>
      </c>
      <c r="D11" s="17">
        <v>355000</v>
      </c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42">
        <f t="shared" si="2"/>
        <v>355000</v>
      </c>
    </row>
    <row r="12" spans="1:28" ht="30" x14ac:dyDescent="0.25">
      <c r="A12" s="5" t="s">
        <v>14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1">
        <v>7820000</v>
      </c>
      <c r="C13" s="41">
        <v>7820000</v>
      </c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1">
        <v>17516716</v>
      </c>
      <c r="C14" s="41">
        <v>17516716</v>
      </c>
      <c r="D14" s="17">
        <v>1124100.79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2">
        <f t="shared" si="2"/>
        <v>1124100.79</v>
      </c>
    </row>
    <row r="15" spans="1:28" x14ac:dyDescent="0.25">
      <c r="A15" s="2" t="s">
        <v>17</v>
      </c>
      <c r="B15" s="39">
        <f>B16+B17+B18+B19+B20+B21+B22+B23+B24</f>
        <v>45718000</v>
      </c>
      <c r="C15" s="39">
        <f>C16+C17+C18+C19+C20+C21+C22+C23+C24</f>
        <v>48027374.119999997</v>
      </c>
      <c r="D15" s="13">
        <f>SUM(D16:D24)</f>
        <v>1304147.04</v>
      </c>
      <c r="E15" s="13">
        <f t="shared" ref="E15" si="3">SUM(E16:E24)</f>
        <v>0</v>
      </c>
      <c r="F15" s="13">
        <f>SUM(F16:F24)</f>
        <v>0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>SUM(D15:O15)</f>
        <v>1304147.04</v>
      </c>
    </row>
    <row r="16" spans="1:28" x14ac:dyDescent="0.25">
      <c r="A16" s="5" t="s">
        <v>18</v>
      </c>
      <c r="B16" s="41">
        <v>10746608</v>
      </c>
      <c r="C16" s="41">
        <v>12818973.720000001</v>
      </c>
      <c r="D16" s="14">
        <v>1182731.74</v>
      </c>
      <c r="E16" s="17"/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42">
        <f>SUM(D16:O16)</f>
        <v>1182731.74</v>
      </c>
    </row>
    <row r="17" spans="1:16" ht="30" x14ac:dyDescent="0.25">
      <c r="A17" s="5" t="s">
        <v>19</v>
      </c>
      <c r="B17" s="41">
        <v>39000</v>
      </c>
      <c r="C17" s="41">
        <v>39000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0</v>
      </c>
    </row>
    <row r="18" spans="1:16" x14ac:dyDescent="0.25">
      <c r="A18" s="5" t="s">
        <v>20</v>
      </c>
      <c r="B18" s="41">
        <v>1276000</v>
      </c>
      <c r="C18" s="41">
        <v>2226000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0</v>
      </c>
    </row>
    <row r="19" spans="1:16" ht="18" customHeight="1" x14ac:dyDescent="0.25">
      <c r="A19" s="5" t="s">
        <v>21</v>
      </c>
      <c r="B19" s="41"/>
      <c r="C19" s="41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22</v>
      </c>
      <c r="B20" s="41">
        <v>4971392</v>
      </c>
      <c r="C20" s="41">
        <v>8105658</v>
      </c>
      <c r="D20" s="13">
        <v>36721.599999999999</v>
      </c>
      <c r="E20" s="17"/>
      <c r="F20" s="14"/>
      <c r="G20" s="14"/>
      <c r="H20" s="14"/>
      <c r="I20" s="14"/>
      <c r="J20" s="14"/>
      <c r="K20" s="14"/>
      <c r="L20" s="17"/>
      <c r="M20" s="14"/>
      <c r="N20" s="14"/>
      <c r="O20" s="14"/>
      <c r="P20" s="42">
        <f t="shared" si="2"/>
        <v>36721.599999999999</v>
      </c>
    </row>
    <row r="21" spans="1:16" x14ac:dyDescent="0.25">
      <c r="A21" s="5" t="s">
        <v>23</v>
      </c>
      <c r="B21" s="41">
        <v>1750000</v>
      </c>
      <c r="C21" s="41">
        <v>1750000</v>
      </c>
      <c r="D21" s="42">
        <v>84693.7</v>
      </c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>
        <f t="shared" si="2"/>
        <v>84693.7</v>
      </c>
    </row>
    <row r="22" spans="1:16" ht="45" x14ac:dyDescent="0.25">
      <c r="A22" s="5" t="s">
        <v>24</v>
      </c>
      <c r="B22" s="41">
        <v>14220000</v>
      </c>
      <c r="C22" s="41">
        <v>11679030.960000001</v>
      </c>
      <c r="D22" s="13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>
        <f t="shared" si="2"/>
        <v>0</v>
      </c>
    </row>
    <row r="23" spans="1:16" ht="30" x14ac:dyDescent="0.25">
      <c r="A23" s="5" t="s">
        <v>25</v>
      </c>
      <c r="B23" s="41">
        <v>8498000</v>
      </c>
      <c r="C23" s="41">
        <v>8652711.4399999995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2">
        <f t="shared" si="2"/>
        <v>0</v>
      </c>
    </row>
    <row r="24" spans="1:16" ht="30" x14ac:dyDescent="0.25">
      <c r="A24" s="5" t="s">
        <v>26</v>
      </c>
      <c r="B24" s="41">
        <v>4217000</v>
      </c>
      <c r="C24" s="41">
        <v>2756000</v>
      </c>
      <c r="D24" s="13"/>
      <c r="E24" s="17"/>
      <c r="F24" s="45"/>
      <c r="G24" s="45"/>
      <c r="H24" s="14"/>
      <c r="I24" s="14"/>
      <c r="J24" s="14"/>
      <c r="K24" s="14"/>
      <c r="L24" s="17"/>
      <c r="M24" s="14"/>
      <c r="N24" s="14"/>
      <c r="O24" s="14"/>
      <c r="P24" s="42">
        <f t="shared" si="2"/>
        <v>0</v>
      </c>
    </row>
    <row r="25" spans="1:16" x14ac:dyDescent="0.25">
      <c r="A25" s="2" t="s">
        <v>27</v>
      </c>
      <c r="B25" s="39">
        <f>B26+B27+B28+B29+B30+B31+B32+B33+B34</f>
        <v>7863772</v>
      </c>
      <c r="C25" s="39">
        <f>C26+C27+C28+C29+C30+C31+C32+C33+C34</f>
        <v>7994372.3399999999</v>
      </c>
      <c r="D25" s="13">
        <f>SUM(D26:D34)</f>
        <v>0</v>
      </c>
      <c r="E25" s="13">
        <f t="shared" ref="E25:O25" si="6">SUM(E26:E34)</f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0</v>
      </c>
    </row>
    <row r="26" spans="1:16" ht="30" x14ac:dyDescent="0.25">
      <c r="A26" s="5" t="s">
        <v>28</v>
      </c>
      <c r="B26" s="41">
        <v>533434</v>
      </c>
      <c r="C26" s="41">
        <v>540000</v>
      </c>
      <c r="D26" s="17"/>
      <c r="E26" s="17"/>
      <c r="F26" s="14"/>
      <c r="G26" s="45"/>
      <c r="H26" s="45"/>
      <c r="I26" s="45"/>
      <c r="J26" s="45"/>
      <c r="K26" s="51"/>
      <c r="L26" s="45"/>
      <c r="M26" s="45"/>
      <c r="N26" s="16"/>
      <c r="O26" s="16"/>
      <c r="P26" s="42">
        <f t="shared" si="2"/>
        <v>0</v>
      </c>
    </row>
    <row r="27" spans="1:16" x14ac:dyDescent="0.25">
      <c r="A27" s="5" t="s">
        <v>29</v>
      </c>
      <c r="B27" s="41"/>
      <c r="C27" s="41"/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16" ht="30" x14ac:dyDescent="0.25">
      <c r="A28" s="5" t="s">
        <v>30</v>
      </c>
      <c r="B28" s="41">
        <v>268000</v>
      </c>
      <c r="C28" s="41">
        <v>654712</v>
      </c>
      <c r="D28" s="23"/>
      <c r="E28" s="23"/>
      <c r="F28" s="23"/>
      <c r="G28" s="45"/>
      <c r="H28" s="24"/>
      <c r="I28" s="45"/>
      <c r="J28" s="45"/>
      <c r="K28" s="24"/>
      <c r="L28" s="24"/>
      <c r="M28" s="24"/>
      <c r="N28" s="24"/>
      <c r="O28" s="24"/>
      <c r="P28" s="42">
        <f t="shared" si="2"/>
        <v>0</v>
      </c>
    </row>
    <row r="29" spans="1:16" x14ac:dyDescent="0.25">
      <c r="A29" s="5" t="s">
        <v>31</v>
      </c>
      <c r="B29" s="41">
        <v>252320</v>
      </c>
      <c r="C29" s="41">
        <v>364112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2">
        <f t="shared" si="2"/>
        <v>0</v>
      </c>
    </row>
    <row r="30" spans="1:16" ht="30" x14ac:dyDescent="0.25">
      <c r="A30" s="5" t="s">
        <v>32</v>
      </c>
      <c r="B30" s="41"/>
      <c r="C30" s="41"/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33</v>
      </c>
      <c r="B31" s="41">
        <v>50696</v>
      </c>
      <c r="C31" s="41">
        <v>51737.19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34</v>
      </c>
      <c r="B32" s="41">
        <v>4700000</v>
      </c>
      <c r="C32" s="41">
        <v>4700000</v>
      </c>
      <c r="D32" s="23"/>
      <c r="E32" s="23"/>
      <c r="F32" s="24"/>
      <c r="G32" s="24"/>
      <c r="H32" s="24"/>
      <c r="I32" s="24"/>
      <c r="J32" s="45"/>
      <c r="K32" s="45"/>
      <c r="L32" s="45"/>
      <c r="M32" s="45"/>
      <c r="N32" s="54"/>
      <c r="O32" s="16"/>
      <c r="P32" s="42">
        <f t="shared" si="2"/>
        <v>0</v>
      </c>
    </row>
    <row r="33" spans="1:21" ht="45" x14ac:dyDescent="0.25">
      <c r="A33" s="5" t="s">
        <v>35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36</v>
      </c>
      <c r="B34" s="41">
        <v>2059322</v>
      </c>
      <c r="C34" s="41">
        <v>1683811.15</v>
      </c>
      <c r="D34" s="17"/>
      <c r="E34" s="17"/>
      <c r="F34" s="17"/>
      <c r="G34" s="14"/>
      <c r="H34" s="14"/>
      <c r="I34" s="14"/>
      <c r="J34" s="14"/>
      <c r="K34" s="14"/>
      <c r="L34" s="14"/>
      <c r="M34" s="16"/>
      <c r="N34" s="16"/>
      <c r="O34" s="16"/>
      <c r="P34" s="42">
        <f t="shared" si="2"/>
        <v>0</v>
      </c>
    </row>
    <row r="35" spans="1:21" x14ac:dyDescent="0.25">
      <c r="A35" s="2" t="s">
        <v>37</v>
      </c>
      <c r="B35" s="39">
        <f t="shared" ref="B35:C35" si="7">B36+B37+B38+B39+B40+B41+B42</f>
        <v>0</v>
      </c>
      <c r="C35" s="39">
        <f t="shared" si="7"/>
        <v>1190000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38</v>
      </c>
      <c r="B36" s="41"/>
      <c r="C36" s="41">
        <v>1190000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39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40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41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42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43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44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45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9">
        <f>B52+B53+B54+B55+B56+B57+B58+B59+B60</f>
        <v>13510898</v>
      </c>
      <c r="C51" s="39">
        <f>C52+C53+C54+C55+C56+C57+C58+C59+C60</f>
        <v>9880923.5399999991</v>
      </c>
      <c r="D51" s="13">
        <f>SUM(D52:D60)</f>
        <v>0</v>
      </c>
      <c r="E51" s="13">
        <f t="shared" ref="E51:J51" si="11">SUM(E52:E60)</f>
        <v>0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1">
        <v>6109837</v>
      </c>
      <c r="C52" s="41">
        <v>5997463.54</v>
      </c>
      <c r="D52" s="42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0</v>
      </c>
    </row>
    <row r="53" spans="1:20" ht="30" x14ac:dyDescent="0.25">
      <c r="A53" s="5" t="s">
        <v>55</v>
      </c>
      <c r="B53" s="41">
        <v>764091</v>
      </c>
      <c r="C53" s="41">
        <v>601500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56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1">
        <v>3000000</v>
      </c>
      <c r="C55" s="41">
        <v>300000</v>
      </c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1">
        <v>136970</v>
      </c>
      <c r="C56" s="41">
        <v>161960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59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1">
        <v>3500000</v>
      </c>
      <c r="C59" s="41">
        <v>2820000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  <c r="Q69" s="14">
        <f>269333095-261513095</f>
        <v>7820000</v>
      </c>
    </row>
    <row r="70" spans="1:76" ht="30" x14ac:dyDescent="0.25">
      <c r="A70" s="5" t="s">
        <v>72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269333095</v>
      </c>
      <c r="C73" s="18">
        <f>+C9+C15+C25+C35+C43+C51+C61+C66+C69</f>
        <v>269333095</v>
      </c>
      <c r="D73" s="18">
        <f>+D9+D15+D25+D35+D43+D51+D61+D66+D69</f>
        <v>10209847.829999998</v>
      </c>
      <c r="E73" s="18">
        <f t="shared" ref="E73:K73" si="18">+E9+E15+E25+E35+E43+E51+E61+E66+E69</f>
        <v>0</v>
      </c>
      <c r="F73" s="18">
        <f t="shared" si="18"/>
        <v>0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10209847.829999998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76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269333095</v>
      </c>
      <c r="C89" s="19">
        <f t="shared" si="22"/>
        <v>269333095</v>
      </c>
      <c r="D89" s="19">
        <f t="shared" si="22"/>
        <v>10209847.829999998</v>
      </c>
      <c r="E89" s="19">
        <f t="shared" si="22"/>
        <v>0</v>
      </c>
      <c r="F89" s="19">
        <f t="shared" si="22"/>
        <v>0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10209847.829999998</v>
      </c>
    </row>
    <row r="90" spans="1:20" x14ac:dyDescent="0.25">
      <c r="A90" t="s">
        <v>120</v>
      </c>
      <c r="D90" s="14"/>
      <c r="E90" s="14"/>
      <c r="F90" s="14"/>
    </row>
    <row r="91" spans="1:20" x14ac:dyDescent="0.25">
      <c r="A91" t="s">
        <v>121</v>
      </c>
      <c r="B91" s="55">
        <v>2025</v>
      </c>
      <c r="D91" s="14"/>
      <c r="E91" s="14"/>
      <c r="F91" s="14"/>
    </row>
    <row r="92" spans="1:20" x14ac:dyDescent="0.25">
      <c r="A92" s="59" t="s">
        <v>122</v>
      </c>
      <c r="B92" s="59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124</v>
      </c>
      <c r="M103" s="21" t="s">
        <v>125</v>
      </c>
    </row>
    <row r="104" spans="1:17" x14ac:dyDescent="0.25">
      <c r="A104" t="s">
        <v>95</v>
      </c>
      <c r="H104" t="s">
        <v>96</v>
      </c>
      <c r="M104" t="s">
        <v>126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9"/>
      <c r="J110" s="59"/>
      <c r="K110" s="59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3"/>
      <c r="D113" s="52"/>
      <c r="E113" s="52"/>
      <c r="F113" s="6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ht="18.75" x14ac:dyDescent="0.3">
      <c r="A115" s="52"/>
      <c r="B115" s="52"/>
      <c r="C115" s="52"/>
      <c r="D115" s="53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ht="18.75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ht="18.75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8">
    <mergeCell ref="A1:P1"/>
    <mergeCell ref="A110:K110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9BEA43-C394-4166-8D08-0A7143646E71}"/>
</file>

<file path=customXml/itemProps2.xml><?xml version="1.0" encoding="utf-8"?>
<ds:datastoreItem xmlns:ds="http://schemas.openxmlformats.org/officeDocument/2006/customXml" ds:itemID="{AB455A3E-A257-43C7-879F-FDBA7836AC3E}"/>
</file>

<file path=customXml/itemProps3.xml><?xml version="1.0" encoding="utf-8"?>
<ds:datastoreItem xmlns:ds="http://schemas.openxmlformats.org/officeDocument/2006/customXml" ds:itemID="{A964D87A-FEE9-473E-A37E-FD8FC5F89E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2025-02-19T19:15:40Z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