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lacruz\Downloads\"/>
    </mc:Choice>
  </mc:AlternateContent>
  <xr:revisionPtr revIDLastSave="0" documentId="13_ncr:1_{973F5B5D-6863-440B-8CB1-009DEF03B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4-2024" sheetId="1" r:id="rId1"/>
  </sheets>
  <definedNames>
    <definedName name="query__7" localSheetId="0" hidden="1">'T4-2024'!$B$7:$K$281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8" i="1"/>
  <c r="I282" i="1" l="1"/>
  <c r="J2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calzado\Downloads\query (7).iqy" keepAlive="1" name="query (7)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<sst xmlns="http://schemas.openxmlformats.org/spreadsheetml/2006/main" count="1174" uniqueCount="399">
  <si>
    <t>INSTITUTO NACIONAL DE ADMINISTRACION PUBLICA</t>
  </si>
  <si>
    <t>INAP</t>
  </si>
  <si>
    <t xml:space="preserve">INVENTARIO DE ALMACEN </t>
  </si>
  <si>
    <t>NO.</t>
  </si>
  <si>
    <t>DESCRIPCION</t>
  </si>
  <si>
    <t>CODIGO DE LA FAMILIA</t>
  </si>
  <si>
    <t>TOTAL</t>
  </si>
  <si>
    <t>CUENTA PRESUPUESTARIA</t>
  </si>
  <si>
    <t>COMPRA/DONACION</t>
  </si>
  <si>
    <t>DESCRIPCION2</t>
  </si>
  <si>
    <t>BANDEJA ESCRITORIO AHUMADA (Plástica).</t>
  </si>
  <si>
    <t>2.3.9.2.01</t>
  </si>
  <si>
    <t>COMPRA</t>
  </si>
  <si>
    <t>DESCARGAR</t>
  </si>
  <si>
    <t>G</t>
  </si>
  <si>
    <t xml:space="preserve">ABSORBENTE DE HUMEDAD </t>
  </si>
  <si>
    <t>2.3.7.2.99</t>
  </si>
  <si>
    <t>J</t>
  </si>
  <si>
    <t>AGUA (BOTELLITAS POR UNIDADES)</t>
  </si>
  <si>
    <t>2.3.1.1.01</t>
  </si>
  <si>
    <t>CENTRO</t>
  </si>
  <si>
    <t>ALCOHOL (Galones) 70%</t>
  </si>
  <si>
    <t>L</t>
  </si>
  <si>
    <t>AMBIENTADOR GLADE 6 OZ.</t>
  </si>
  <si>
    <t>2.3.9.1.01</t>
  </si>
  <si>
    <t>AMBIENTADOR GLADE FRASCO DE CRISTAL PEQUEÑO</t>
  </si>
  <si>
    <t>AMBIENTADOR SPRAY GLADE 8 ONZA</t>
  </si>
  <si>
    <t>ATOMIZADOR</t>
  </si>
  <si>
    <t>AZÚCAR 5 LIBRAS</t>
  </si>
  <si>
    <t>AZÚCAR CREMA, FUNDA 10 lbs</t>
  </si>
  <si>
    <t>AZUCAR DE DIETA SPLENDA (UNIDAD)</t>
  </si>
  <si>
    <t xml:space="preserve">AZUCARERA DE METAL </t>
  </si>
  <si>
    <t>2.3.6.3.04</t>
  </si>
  <si>
    <t>A2P</t>
  </si>
  <si>
    <t>AZUCARERA DE PORCELANA BLANCA</t>
  </si>
  <si>
    <t>2.3.9.5.01</t>
  </si>
  <si>
    <t>BANDEJA DE METAL DE 3 NIVELES NEGRAS</t>
  </si>
  <si>
    <t>A</t>
  </si>
  <si>
    <t>Bandejas De Metal Para Escritorio 2/1 Negro</t>
  </si>
  <si>
    <t>YA NO SE RECIBE</t>
  </si>
  <si>
    <t>BANDEJAS DE PORCELANA RECTANGULAR BLANCA</t>
  </si>
  <si>
    <t xml:space="preserve">BANDEJAS PARA EVENTOS </t>
  </si>
  <si>
    <t>BANDERAS DE REPUBLICA DOMINICANA</t>
  </si>
  <si>
    <t xml:space="preserve">BANDERAS DEL INAP </t>
  </si>
  <si>
    <t xml:space="preserve">BANDERITAS PEQUEÑAS </t>
  </si>
  <si>
    <t>MAP, INFOTEP, UASD, MECYST, MEPYD Y HACIENDA</t>
  </si>
  <si>
    <t>BANDITAS DE GOMA (GOMITA) Cajas.</t>
  </si>
  <si>
    <t>BATERÍAS DURACELL 9V (PILAS)</t>
  </si>
  <si>
    <t>2.3.9.6.01</t>
  </si>
  <si>
    <t>4 DETERIORADAS</t>
  </si>
  <si>
    <t>BATERÍAS DURACELL AA (PILAS)</t>
  </si>
  <si>
    <t xml:space="preserve">BATERÍAS DURACELL AAA (PILAS) </t>
  </si>
  <si>
    <t>BAYGON</t>
  </si>
  <si>
    <t xml:space="preserve">BOLAS ANTIESTRES COLOR AMARILLO </t>
  </si>
  <si>
    <t>2.3.9.8.0.2</t>
  </si>
  <si>
    <t xml:space="preserve">BOLD DE METAL </t>
  </si>
  <si>
    <t xml:space="preserve">BOLSA PLASTICAS TIPO CAMISETAS </t>
  </si>
  <si>
    <t>BOLSOS INAP</t>
  </si>
  <si>
    <t>2.3.2.2.01</t>
  </si>
  <si>
    <t>DONACION</t>
  </si>
  <si>
    <t>BORRADOR DE PIZARRA</t>
  </si>
  <si>
    <t>BORRAS DE LECHE PEQUEÑO</t>
  </si>
  <si>
    <t>BRILLO VERDE</t>
  </si>
  <si>
    <t xml:space="preserve">CABLE UTP CAT. 6 </t>
  </si>
  <si>
    <t>CAFÉ (UNIDAD)</t>
  </si>
  <si>
    <t>A4G</t>
  </si>
  <si>
    <t>CAFETERA ELECTRICA</t>
  </si>
  <si>
    <t>REQUIERE PRUEBA DE FUNCIONAMIENTO</t>
  </si>
  <si>
    <t>K</t>
  </si>
  <si>
    <t>CAMARA DE SEGURIDAD TVT</t>
  </si>
  <si>
    <t>2.3.9.9.0.4</t>
  </si>
  <si>
    <t xml:space="preserve">DIVISION ADMINISTRATIVA </t>
  </si>
  <si>
    <t>CANALETA DE PISO GRIS DE 2 M</t>
  </si>
  <si>
    <t>CARD PRINTER RIBBON ZC100/300 ZEBRA</t>
  </si>
  <si>
    <t>F</t>
  </si>
  <si>
    <t>CARPETA 4 PULG CON TORNILLO</t>
  </si>
  <si>
    <t>E</t>
  </si>
  <si>
    <t>CARPETA DE 1 PULGADA (CARPETAS DE TRES ARGOLLAS)</t>
  </si>
  <si>
    <t>IZQ+C</t>
  </si>
  <si>
    <t>CARPETA DE 2 PULGADAS (CARPETAS DE TRES ARGOLLAS)</t>
  </si>
  <si>
    <t>CENTRO+C</t>
  </si>
  <si>
    <t>CARPETA DE 3 PULGADAS (CARPETAS DE TRES ARGOLLAS)</t>
  </si>
  <si>
    <t>C</t>
  </si>
  <si>
    <t xml:space="preserve">CARPETA DE ARCHIVO  1/2 " 3 HOYOS </t>
  </si>
  <si>
    <t>CARPETA DE CUERO CON ZIPER MOD.A4</t>
  </si>
  <si>
    <t>DICE ENC. JURIDICO SE GESTIONA CC</t>
  </si>
  <si>
    <t>CARPETA TAPA DURA PAN DE ORO PLATEADO 8½ X 11 INAP (UNIDAD)</t>
  </si>
  <si>
    <t>CARPETAS PLASTICAS 8½ X 11</t>
  </si>
  <si>
    <t>CARPETAS PLASTICAS 8½ X 14</t>
  </si>
  <si>
    <t xml:space="preserve">COLORES VARIADOS </t>
  </si>
  <si>
    <t>CARTÓN OPALINA LISO CORRUGADO 8½ X 11 BLANCO</t>
  </si>
  <si>
    <t>2.3.3.1.01</t>
  </si>
  <si>
    <t xml:space="preserve">REVISAR </t>
  </si>
  <si>
    <t>IZQ+H</t>
  </si>
  <si>
    <t>CARTUCHO EPSON 504  (AMARILLO)</t>
  </si>
  <si>
    <t>DESCARGAR NO HAY IMPRESORA</t>
  </si>
  <si>
    <t>CARTUCHO EPSON 504 (AZUL)</t>
  </si>
  <si>
    <t>CARTUCHO EPSON 504 (NEGRO)</t>
  </si>
  <si>
    <t>CARTUCHO EPSON 504 (ROSADO)</t>
  </si>
  <si>
    <t>CARTULINA BLANCA</t>
  </si>
  <si>
    <t>CEPILLO DE PARED</t>
  </si>
  <si>
    <t>CERA PARA CONTAR /CUENTAS FÁCIL</t>
  </si>
  <si>
    <t>CHINCHETAS PAQUETE</t>
  </si>
  <si>
    <t xml:space="preserve">CINTA PARA IMPRESORA ZEBRA ZC-100
</t>
  </si>
  <si>
    <t>NO IDENTIFICADO</t>
  </si>
  <si>
    <t>CINTA PEGANTE TRANSPARENTE DE 2 X 90.</t>
  </si>
  <si>
    <t>CINTAS ADHESIVA 3/4 (CINTA PEQUEÑA)</t>
  </si>
  <si>
    <t>CLIPS BILLETERO (1 PULGADAS, 25MM) (Caja 12 Unidades)</t>
  </si>
  <si>
    <t>CLIPS BILLETERO (2 PULGADAS, 51MM) Unidad.</t>
  </si>
  <si>
    <t>CLIPS GRANDES (50MM) Caja de 100 Unidades.</t>
  </si>
  <si>
    <t>CLIPS PEQUEÑOS (33MM) Caja de 100 Unidades.</t>
  </si>
  <si>
    <t>CLORO</t>
  </si>
  <si>
    <t>L+K</t>
  </si>
  <si>
    <t>COLGANTE DE CARNET</t>
  </si>
  <si>
    <t>COMPENDIO LEY NO. 247-12</t>
  </si>
  <si>
    <t>H</t>
  </si>
  <si>
    <t>COPAS DE CRISTAL</t>
  </si>
  <si>
    <t>COPAS DE PLASTICOS PARA BRINDIS (PAQ. 6UDS)</t>
  </si>
  <si>
    <t>A3G</t>
  </si>
  <si>
    <t>CORRECTOR LIQUIDO CON ESCOBILLA.</t>
  </si>
  <si>
    <t>CORRECTOR LIQUIDO TIPO LÁPIZ (T/L)</t>
  </si>
  <si>
    <t>CREMORA 35 OZ PARA CAFE</t>
  </si>
  <si>
    <t>CUBETA PLASTICA 14LTS</t>
  </si>
  <si>
    <t>3 UN POCO DETERIORADAS</t>
  </si>
  <si>
    <t>CUCHARAS DE METAL</t>
  </si>
  <si>
    <t>CUCHARAS PLASTICAS</t>
  </si>
  <si>
    <t>CUCHARITAS DE METAL Set 6</t>
  </si>
  <si>
    <t xml:space="preserve">CUCHARON METAL </t>
  </si>
  <si>
    <t>CUCHARON PLASTICO</t>
  </si>
  <si>
    <t>CUCHILLOS DE METAL</t>
  </si>
  <si>
    <t>DESGRASANTE LIQUIDO (GALON)</t>
  </si>
  <si>
    <t>DESINFECTANTE</t>
  </si>
  <si>
    <t>DISPENSADOR AUTOMATICO GLADE 6 OZ</t>
  </si>
  <si>
    <t>8 SE USARON Y 3 NUEVOS</t>
  </si>
  <si>
    <t>DISPENSADOR DE CINTA ADHESIVA 3/4</t>
  </si>
  <si>
    <t>DISPENSADOR DE GEL ANTI BACTERIAL</t>
  </si>
  <si>
    <t>DISPENSADOR DE JABON LIQUIDO</t>
  </si>
  <si>
    <t xml:space="preserve">DISPENSADOR DE PAPEL BAÑO </t>
  </si>
  <si>
    <t>2.3.3.2.01</t>
  </si>
  <si>
    <t xml:space="preserve">DISPENSADOR MAS BASE PARA LIQUIDOS </t>
  </si>
  <si>
    <t>2.3.9.5.0.1</t>
  </si>
  <si>
    <t>USO DE EVENTOS INSTITUCIONAL</t>
  </si>
  <si>
    <t>DISPENSADOR VASO CONICO</t>
  </si>
  <si>
    <t>ENVASE METALICO (chafing dish)</t>
  </si>
  <si>
    <t>ESCOBA</t>
  </si>
  <si>
    <t>ESCOBILLÓN</t>
  </si>
  <si>
    <t>ESPIRALES 1/4" PARA ENCUADERNAR</t>
  </si>
  <si>
    <t>ESPIRALES 3/8" PARA ENCUADERNAR</t>
  </si>
  <si>
    <t>ESPIRALES 5/16" PARA ENCUADERNAR</t>
  </si>
  <si>
    <t>ESPIRALES 7/16 " PARA ENCUADERNAR</t>
  </si>
  <si>
    <t>ESPIRALES DE 12 MM PARA ENCUADERNAR</t>
  </si>
  <si>
    <t>ETIQUETAS CD/DVD</t>
  </si>
  <si>
    <t xml:space="preserve">NO SE USA </t>
  </si>
  <si>
    <t>EXTENSION ELECTRICA DE 12 PIE.</t>
  </si>
  <si>
    <t>FARDO DE FUNDAS PARA BASURA 100 UNIDADES</t>
  </si>
  <si>
    <t>FELPAS AZULES</t>
  </si>
  <si>
    <t>FELPAS NEGRAS</t>
  </si>
  <si>
    <t>FELPAS ROJAS</t>
  </si>
  <si>
    <t>FELPAS VERDES</t>
  </si>
  <si>
    <t xml:space="preserve">FOLDER AZUL </t>
  </si>
  <si>
    <t>FOLDER BLANCO (Unidad)</t>
  </si>
  <si>
    <t>FOLDERS  8½ X 11 (Caja Amarilla)</t>
  </si>
  <si>
    <t>FOLDERS 8½ X 14 (Caja).</t>
  </si>
  <si>
    <t>FOLDERS PLASTICOS 8½ X 11</t>
  </si>
  <si>
    <t xml:space="preserve">FOLDERS SATINADO AZUL INAP 8½ X 11 (UNIDAD) USO DIRECCION </t>
  </si>
  <si>
    <t xml:space="preserve">VERIFICAR </t>
  </si>
  <si>
    <t>DEFG</t>
  </si>
  <si>
    <t xml:space="preserve">FOLDERS SATINADO BLANCO INAP 8½ X 11 (UNIDAD) USO DIRECCION </t>
  </si>
  <si>
    <t>GANCHOS MACHOS Y HEMBRAS (Pares).</t>
  </si>
  <si>
    <t>GRAPADORA ESTÁNDAR (ENGRAMPADORA)</t>
  </si>
  <si>
    <t>GRAPADORAS GRANDES INDUSTRIAL (ENGRAMPADORA)</t>
  </si>
  <si>
    <t>D</t>
  </si>
  <si>
    <t>GRAPAS ESTÁNDAR</t>
  </si>
  <si>
    <t>GRAPAS GRANDE 15/16</t>
  </si>
  <si>
    <t>GRAPAS PARA  FOTOCOPIADORAS RICOH (CAJA)</t>
  </si>
  <si>
    <t>VALIDAR CON TIC</t>
  </si>
  <si>
    <t>GUANTES ANTICORTE</t>
  </si>
  <si>
    <t>2.3.9.9.04</t>
  </si>
  <si>
    <t>REVISAR CON GALAN</t>
  </si>
  <si>
    <t>GUANTES DE  GOMAS</t>
  </si>
  <si>
    <t xml:space="preserve">GUILLOTINA </t>
  </si>
  <si>
    <t>INSUMO</t>
  </si>
  <si>
    <t>HOJA DE LABEL CLEAR 2.5X10.2CMS (UNIDAD)</t>
  </si>
  <si>
    <t>LASER MARCA MACO</t>
  </si>
  <si>
    <t>HOJA TIMBRADA 8½ X 11 ESCUDO (UNIDAD)</t>
  </si>
  <si>
    <t>2.2.2.2.01</t>
  </si>
  <si>
    <t>HOJA TIMBRADA 8½ X 11 INAP (UNIDAD)</t>
  </si>
  <si>
    <t>JABON DE  MANO</t>
  </si>
  <si>
    <t>JABON EN PASTA DE FREGAR</t>
  </si>
  <si>
    <t xml:space="preserve">ELIMINAR REEMPLAZADO </t>
  </si>
  <si>
    <t>JABON LAVA PLATOS</t>
  </si>
  <si>
    <t>JABON LIQUIDO BLANQUEADOR (GALON)</t>
  </si>
  <si>
    <t>JARRAS DE CRISTAL</t>
  </si>
  <si>
    <t>LABELS LOGO INAP</t>
  </si>
  <si>
    <t>PUEDEN USARSE PARA IDENTIFICAR ACTIVOS</t>
  </si>
  <si>
    <t xml:space="preserve">LAMPARAS DE EMERGENCIA </t>
  </si>
  <si>
    <t>2.3.9.6.0.1</t>
  </si>
  <si>
    <t>LANILLA</t>
  </si>
  <si>
    <t>LANILLA ROLLO (ROJO)</t>
  </si>
  <si>
    <t>LAPICERO NEGRO (UNIDAD)</t>
  </si>
  <si>
    <t>LAPICEROS AZUL (UNIDAD)</t>
  </si>
  <si>
    <t>LAPIZ DE CARBÓN (UNIDAD)</t>
  </si>
  <si>
    <t>LAPIZ DE COLOR (CAJITAS DE 12 COLORES)</t>
  </si>
  <si>
    <t>LETRERO DE PUERTA (EMPUJE)</t>
  </si>
  <si>
    <t>LETRERO DE PUERTA (HALE)</t>
  </si>
  <si>
    <t>LEY NO. 107-13</t>
  </si>
  <si>
    <t>IZQ</t>
  </si>
  <si>
    <t xml:space="preserve">LIBRETAS CON LAPICEROS </t>
  </si>
  <si>
    <t>DONACION DEL MAP</t>
  </si>
  <si>
    <t>LIBRETAS RAYADAS GRANDE 8½ X 11 (UNIDAD)</t>
  </si>
  <si>
    <t>IZQ+D</t>
  </si>
  <si>
    <t>LIBRETAS RAYADAS PEQUEÑAS (5 X 8) UNIDAD</t>
  </si>
  <si>
    <t>LIBRO RECORD 500 PAGINAS</t>
  </si>
  <si>
    <t xml:space="preserve">LIMPIA CRISTAL </t>
  </si>
  <si>
    <t>MANITAS LIMPIA (GALON)</t>
  </si>
  <si>
    <t>2.3.7.2.03</t>
  </si>
  <si>
    <t>MANITAS LIMPIA MEDIANA</t>
  </si>
  <si>
    <t>MANITAS LIMPIA PEQUEÑA</t>
  </si>
  <si>
    <t>MARCADOR PERMANENTE AZUL (UNIDAD)</t>
  </si>
  <si>
    <t>MARCADOR PERMANENTE NEGRO (UNIDAD)</t>
  </si>
  <si>
    <t>MARCADOR PIZARRA MAGICA ROJO (UNIDAD)</t>
  </si>
  <si>
    <t>MARCADOR PIZARRA MAGICA VERDE (UNIDAD)</t>
  </si>
  <si>
    <t>MASCARA PROTECTORA TRASPARENTE</t>
  </si>
  <si>
    <t>2.3.9.3.01</t>
  </si>
  <si>
    <t>SE USARON PARA EL COVID-DESCARGAR</t>
  </si>
  <si>
    <t>MASCARILLAS QUIRURGICAS PAQUETES.</t>
  </si>
  <si>
    <t>ACTUALMENTE LO REQUIERE RRHH</t>
  </si>
  <si>
    <t>MASCARILLAS REUSABLES CON LOGO INAP</t>
  </si>
  <si>
    <t>MEDIDOR DE TEMPERATURA</t>
  </si>
  <si>
    <t>DESCARGAR O PASAR RRHH</t>
  </si>
  <si>
    <t>MEMORIA USB 16 GB LOGO INAP (UNIDAD)</t>
  </si>
  <si>
    <t xml:space="preserve">MOCHILAS INAP, REPUBLICA DIGITAL </t>
  </si>
  <si>
    <t>MOUSE PAD</t>
  </si>
  <si>
    <t>PALAS PARA BASURA</t>
  </si>
  <si>
    <t>PAÑITOS HUMEDOS</t>
  </si>
  <si>
    <t>PAPEL  PARA SUMADORAS</t>
  </si>
  <si>
    <t>PAPEL CARBON UNIDAD</t>
  </si>
  <si>
    <t>PAPEL DE BAÑO JUMBO (UNIDAD)</t>
  </si>
  <si>
    <t>PAPEL DE COLMADO ROLLO</t>
  </si>
  <si>
    <t>YA NO SE COMPRA</t>
  </si>
  <si>
    <t>PAPEL PICK-UP ROLLER ASSY</t>
  </si>
  <si>
    <t>PAPEL ROTAFOLIO (PALEÓGRAFO)</t>
  </si>
  <si>
    <t>PAPEL TOALLA</t>
  </si>
  <si>
    <t xml:space="preserve">PENDAFLEX 8½ X 14 </t>
  </si>
  <si>
    <t>NO SE HA COMPRADO DESDE 2020</t>
  </si>
  <si>
    <t xml:space="preserve">PERFORADORA DE DOS (2) HOYOS </t>
  </si>
  <si>
    <t>PERFORADORA DE TRES (3) HOYOS</t>
  </si>
  <si>
    <t>PERFORADORA QUARTET KOMBO</t>
  </si>
  <si>
    <t>USO INTERNO</t>
  </si>
  <si>
    <t>PIN INAP DORADO (USO DIRECCION)</t>
  </si>
  <si>
    <t>2.3.9.8.02</t>
  </si>
  <si>
    <t>PIN INAP ESTUCHE (USO DIRECCION)</t>
  </si>
  <si>
    <t>PIN INAP PLATA (USO DIRECCION)</t>
  </si>
  <si>
    <t xml:space="preserve">PINZAS DE ENSALADAS </t>
  </si>
  <si>
    <t>3 METAL +1 PLASTICA</t>
  </si>
  <si>
    <t xml:space="preserve">PIZARRA BLANCA 18X24 </t>
  </si>
  <si>
    <t>PLATO PEQUEÑO REDONDO COLOR BLANCO PORCELANA</t>
  </si>
  <si>
    <t>PLATOS HIGIÉNICOS (GRANDES)</t>
  </si>
  <si>
    <t>PLATOS HIGIÉNICOS (PEQUEÑOS)</t>
  </si>
  <si>
    <t>PLATOS REDONDOS GRANDES BLANCOS</t>
  </si>
  <si>
    <t>PORTA CARNET INAP (Yoyitos)</t>
  </si>
  <si>
    <t>MAP</t>
  </si>
  <si>
    <t>PORTA CLIPS CUADRADO (UNIDAD)</t>
  </si>
  <si>
    <t>PORTA CLIPS REDONDO (UNIDAD)</t>
  </si>
  <si>
    <t>PORTA LAPIZ-PLASTICO</t>
  </si>
  <si>
    <t>PORTA-LAPIZ REDONDOC DE METAL NEGRO.</t>
  </si>
  <si>
    <t xml:space="preserve">POST - IT  2X3  </t>
  </si>
  <si>
    <t xml:space="preserve">POST - IT 3X3 </t>
  </si>
  <si>
    <t xml:space="preserve">POST - IT 3X5  </t>
  </si>
  <si>
    <t>POST - IT PESTAÑAS</t>
  </si>
  <si>
    <t>POST IT 3X3 (INAP)</t>
  </si>
  <si>
    <t>PROTECTOR DE CARNET</t>
  </si>
  <si>
    <t>PROTECTOR DE HOJAS TRANSPARENTE (PAQUETE DE 100)</t>
  </si>
  <si>
    <t>PUSHEROS CRISTAL PARA DECORACION</t>
  </si>
  <si>
    <t>RECIBO PROVISIONAL CAJA CHICA PAQUETES DE 200</t>
  </si>
  <si>
    <t>REGLA PLASTICA 12"</t>
  </si>
  <si>
    <t>REGLETA ELECTRICA</t>
  </si>
  <si>
    <t>REPELENTE DE MOSQUITOS EN SPRAY</t>
  </si>
  <si>
    <t>2.3.7.2.0.3</t>
  </si>
  <si>
    <t>RESALTADOR AMARILLO (CAJA)</t>
  </si>
  <si>
    <t>INAP + MARCAS</t>
  </si>
  <si>
    <t>I</t>
  </si>
  <si>
    <t>RESMA DE PAPEL BOND 8½ X 11 (RESMA)</t>
  </si>
  <si>
    <t>RESMA DE PAPEL BOND 8½ X 14 (RESMA)</t>
  </si>
  <si>
    <t>CENTRO +E</t>
  </si>
  <si>
    <t>SACA GRAPAS</t>
  </si>
  <si>
    <t>SACAPUNTA DE METAL</t>
  </si>
  <si>
    <t>SACO DETERGENTE EN POLVO 25 LIBRAS</t>
  </si>
  <si>
    <t xml:space="preserve">TIENE AÑOS Y NO SE USA </t>
  </si>
  <si>
    <t>SEPARADORES DE CARPETAS (colores) Unidad.</t>
  </si>
  <si>
    <t>SERVILLETAS</t>
  </si>
  <si>
    <t xml:space="preserve">SERVILLETERO DE METAL </t>
  </si>
  <si>
    <t>SET DE 4 PIEZAS HOME BASIC PARA MESA</t>
  </si>
  <si>
    <t xml:space="preserve">USO DEL COMEDOR </t>
  </si>
  <si>
    <t>SOBRE BLANCO INAP 8½ X 11 (UNIDAD)</t>
  </si>
  <si>
    <t>SOBRE DE CARTA BLANCO INAP (UNIDAD)</t>
  </si>
  <si>
    <t>SOBRE DE CARTAS EVENTUALES</t>
  </si>
  <si>
    <t>SOBRE DE MANILA 9 X 12 (AMARILLOS) Unidad.</t>
  </si>
  <si>
    <t xml:space="preserve">SOBRE DE TE CALIENTES </t>
  </si>
  <si>
    <t xml:space="preserve">SOBRES BLANCOS LEGAL </t>
  </si>
  <si>
    <t>VERIFICAR SOBRE DESCOLORIDO</t>
  </si>
  <si>
    <t>24 SUELTO</t>
  </si>
  <si>
    <t xml:space="preserve">8/500 ,MAS 25 SUELTOS </t>
  </si>
  <si>
    <t>CENTRO+F</t>
  </si>
  <si>
    <t>SOBRES DE MANILA 10 X 15 (AMARILLOS)</t>
  </si>
  <si>
    <t>SOBRES DE MANILA 14 X17 (Unidad).</t>
  </si>
  <si>
    <t xml:space="preserve">CONFIRMAR </t>
  </si>
  <si>
    <t>SOPORTE LIMPIADOR DE CRISTALES</t>
  </si>
  <si>
    <t>SPRAY ANTIBACTERIAL (Lysol)</t>
  </si>
  <si>
    <t>SUAPER</t>
  </si>
  <si>
    <t xml:space="preserve">TAPAS PLASTICAS MULTIUSO </t>
  </si>
  <si>
    <t>TAZAS CAFÉ CON PLATILLOS  GRIS PEQUEÑAS</t>
  </si>
  <si>
    <t xml:space="preserve">TAZAS DE CHOCOLATE CON PLATILLOS  GRIS </t>
  </si>
  <si>
    <t xml:space="preserve">FALTAN 4 PLATILLOS </t>
  </si>
  <si>
    <t>TE FRIO ( FUNDA).</t>
  </si>
  <si>
    <t>TENEDORES PLÁSTICOS</t>
  </si>
  <si>
    <t>TIJERAS 7"</t>
  </si>
  <si>
    <t>Toner 054</t>
  </si>
  <si>
    <t>VERIFICAR IMPRESORA CANON CON TIC</t>
  </si>
  <si>
    <t>B</t>
  </si>
  <si>
    <t>TÓNER 6054 NEGRO PARA FOTOCOPIADORA RICOH</t>
  </si>
  <si>
    <t>IMPRESORA FUERA DE SERVICIO</t>
  </si>
  <si>
    <t>TÓNER HP 126A (NEGRO)</t>
  </si>
  <si>
    <t>TÓNER HP 126A (ROSADO)</t>
  </si>
  <si>
    <t xml:space="preserve">DESCARGAR </t>
  </si>
  <si>
    <t>TONER HP 89A</t>
  </si>
  <si>
    <t>TONER HP NEGRO 58A</t>
  </si>
  <si>
    <t>DESCARGAR VER LEV. IMPRESORA</t>
  </si>
  <si>
    <t>TONER NEGRO HP 12A</t>
  </si>
  <si>
    <t>DESCARGAR NO SE USA</t>
  </si>
  <si>
    <t>TÓNER NEGRO HP 17A</t>
  </si>
  <si>
    <t>TÓNER NEGRO HP 30A</t>
  </si>
  <si>
    <t>TÓNER NEGRO HP 312 (AMARILLO)</t>
  </si>
  <si>
    <t>TÓNER NEGRO HP 312 (AZUL)</t>
  </si>
  <si>
    <t>TÓNER NEGRO HP 312 (NEGRO)</t>
  </si>
  <si>
    <t>TÓNER NEGRO HP 312 (ROSADO)</t>
  </si>
  <si>
    <t>TÓNER NEGRO HP 37A</t>
  </si>
  <si>
    <t>TÓNER NEGRO HP 647A (AMARILLO)</t>
  </si>
  <si>
    <t>TÓNER NEGRO HP 647A (AZUL)</t>
  </si>
  <si>
    <t>TÓNER NEGRO HP 647A (NEGRO)</t>
  </si>
  <si>
    <t>TÓNER NEGRO HP 647A (ROSADO)</t>
  </si>
  <si>
    <t>TÓNER NEGRO HP 648A (AMARILLO)</t>
  </si>
  <si>
    <t>TÓNER NEGRO HP 648A (AZUL)</t>
  </si>
  <si>
    <t>TÓNER NEGRO HP 655 (AMARILLO)</t>
  </si>
  <si>
    <t>TÓNER NEGRO HP 655 (AZUL)</t>
  </si>
  <si>
    <t>TÓNER NEGRO HP 655 (NEGRO)</t>
  </si>
  <si>
    <t>TÓNER NEGRO HP 655 (ROSADO)</t>
  </si>
  <si>
    <t>TÓNER NEGRO HP 78A</t>
  </si>
  <si>
    <t>TÓNER NEGRO HP 80A</t>
  </si>
  <si>
    <t>TÓNER NEGRO HP 83A</t>
  </si>
  <si>
    <t>TÓNER NEGRO HP 85A</t>
  </si>
  <si>
    <t>TUBOS DE LAMPARA FLUORESCENTE PHILLIPS</t>
  </si>
  <si>
    <t>TUBOS DE LAMPARA FLUORESCENTE SILVANIA</t>
  </si>
  <si>
    <t xml:space="preserve">DESCARGAR NO SE PIENSA USAR </t>
  </si>
  <si>
    <t>UHU ADHESIVO 125 ML EN GEL</t>
  </si>
  <si>
    <t>UHU STIC 40G BARRA</t>
  </si>
  <si>
    <t>USB 32GB (MEMORIA DE ALMACENAMIENTO)</t>
  </si>
  <si>
    <t>VASITOS REDONDOS CRISTAL PEQUEÑO</t>
  </si>
  <si>
    <t>VASO CONICO, PAQUETE DE 200 UNIDAD</t>
  </si>
  <si>
    <t>2.3.3.2.0.1</t>
  </si>
  <si>
    <t xml:space="preserve">VASO DE CRISTAL </t>
  </si>
  <si>
    <t>VASO DE PAPEL BIODEGRADABLE 10 OZ, PAQ. DE 50 UNIDADES.</t>
  </si>
  <si>
    <t>CENTRO+I</t>
  </si>
  <si>
    <t>VASO PLASTICO 7 OZ, PAQUETES DE 50 UNIDADES.</t>
  </si>
  <si>
    <t>VASO PLASTICO NO. 5 PAQ 50/1</t>
  </si>
  <si>
    <t>VASOS CAFE 4 OZ, PAQUETES DE 50 UNIDAD</t>
  </si>
  <si>
    <t>VASOS DE PAPEL 7 OZ, PAQUETE DE 50 UNIDADES.</t>
  </si>
  <si>
    <t>VASOS FOAM 12 OZ.</t>
  </si>
  <si>
    <t>VELONES GRANDES</t>
  </si>
  <si>
    <t>ZAFACON PARA ESCRITORIO</t>
  </si>
  <si>
    <t xml:space="preserve">Realizado por </t>
  </si>
  <si>
    <t xml:space="preserve">Revisado por </t>
  </si>
  <si>
    <t xml:space="preserve">Verificado por </t>
  </si>
  <si>
    <t xml:space="preserve">Aprobado Por </t>
  </si>
  <si>
    <t>Martin Sanchez</t>
  </si>
  <si>
    <t xml:space="preserve">Alfonso Perez </t>
  </si>
  <si>
    <t>Catalina Feliz</t>
  </si>
  <si>
    <t>Enc. de la Seccion de Almacen</t>
  </si>
  <si>
    <t>Enc. Interino Division Administrativa</t>
  </si>
  <si>
    <t>Enc. Division de Contabilidad</t>
  </si>
  <si>
    <t xml:space="preserve">Enc. Departamento Administrativo Financiero </t>
  </si>
  <si>
    <t>FECHA INVENTARIO ANTERIOR</t>
  </si>
  <si>
    <t>FECHA INVENTARIO ACTUAL</t>
  </si>
  <si>
    <t>INVENTARIO ANTERIOR</t>
  </si>
  <si>
    <t>INVENTARIO ACTUAL</t>
  </si>
  <si>
    <t xml:space="preserve"> Halinson de la cruz Jimenez</t>
  </si>
  <si>
    <t>UBICACIÓN</t>
  </si>
  <si>
    <t>TÓNER HP 42A (Negro)</t>
  </si>
  <si>
    <t>TONER HP 55A (Negro)</t>
  </si>
  <si>
    <t>BATERIAS RECARGABLE AA, 1300 mAh (caja 4/1)</t>
  </si>
  <si>
    <t>BATERIAS RECARGABLE AAA, 600  (cja)</t>
  </si>
  <si>
    <t>Sobres de carta blanco 9 1/2 x 4" (CAJAS)#10</t>
  </si>
  <si>
    <t>SOBRES DE CARTAS BLANCO CON ESCUDO INAP</t>
  </si>
  <si>
    <t xml:space="preserve">ESPIRALES SIN IDENTIFICACION </t>
  </si>
  <si>
    <t>CARPETA EJECUTIVA</t>
  </si>
  <si>
    <t xml:space="preserve">  AÑO 2024/ T4</t>
  </si>
  <si>
    <t>COSTO DEL MERCADO</t>
  </si>
  <si>
    <t>TOTAL ACTUAL</t>
  </si>
  <si>
    <t>TOTAL 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</si>
</sst>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[$$-1C0A]* #,##0.00_ ;_-[$$-1C0A]* \-#,##0.00\ ;_-[$$-1C0A]* &quot;-&quot;??_ ;_-@_ "/>
    <numFmt numFmtId="165" formatCode="dd/mm/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 tint="4.9989318521683403E-2"/>
      <name val="Segoe UI"/>
      <family val="2"/>
    </font>
    <font>
      <sz val="8"/>
      <name val="Calibri"/>
      <family val="2"/>
      <scheme val="minor"/>
    </font>
    <font>
      <b/>
      <i/>
      <sz val="16"/>
      <color theme="5"/>
      <name val="Segoe UI"/>
      <family val="2"/>
    </font>
    <font>
      <b/>
      <sz val="20"/>
      <color theme="4"/>
      <name val="Segoe UI"/>
      <family val="2"/>
    </font>
    <font>
      <b/>
      <sz val="11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" fontId="22" fillId="34" borderId="0" xfId="0" applyNumberFormat="1" applyFont="1" applyFill="1" applyAlignment="1">
      <alignment horizontal="center" vertical="center"/>
    </xf>
    <xf numFmtId="4" fontId="21" fillId="34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0" fontId="16" fillId="36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165" fontId="21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164" fontId="16" fillId="35" borderId="0" xfId="0" applyNumberFormat="1" applyFont="1" applyFill="1" applyAlignment="1">
      <alignment horizontal="center"/>
    </xf>
    <xf numFmtId="43" fontId="16" fillId="37" borderId="0" xfId="0" applyNumberFormat="1" applyFont="1" applyFill="1"/>
    <xf numFmtId="4" fontId="2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Segoe UI"/>
        <family val="2"/>
        <scheme val="none"/>
      </font>
      <fill>
        <patternFill patternType="solid">
          <fgColor rgb="FFF2F2F2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Segoe UI"/>
        <family val="2"/>
        <scheme val="none"/>
      </font>
      <fill>
        <patternFill patternType="solid">
          <fgColor rgb="FFF2F2F2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A7D00"/>
        <name val="Segoe UI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numFmt numFmtId="164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-[$$-1C0A]* #,##0.00_ ;_-[$$-1C0A]* \-#,##0.00\ ;_-[$$-1C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-[$$-1C0A]* #,##0.00_ ;_-[$$-1C0A]* \-#,##0.00\ ;_-[$$-1C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5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5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</dxf>
    <dxf>
      <border>
        <top style="thin">
          <color rgb="FF7F7F7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family val="2"/>
        <scheme val="minor"/>
      </font>
      <fill>
        <patternFill patternType="solid">
          <fgColor rgb="FFF2F2F2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1" defaultTableStyle="Estilo de tabla 1" defaultPivotStyle="PivotStyleLight16">
    <tableStyle name="Estilo de tabla 1" pivot="0" count="0" xr9:uid="{58657C73-F63C-4CDE-8CD0-F959326982CC}"/>
  </tableStyles>
  <colors>
    <mruColors>
      <color rgb="FFFBD8CF"/>
      <color rgb="FFFFFFFF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46</xdr:row>
      <xdr:rowOff>95250</xdr:rowOff>
    </xdr:from>
    <xdr:to>
      <xdr:col>17</xdr:col>
      <xdr:colOff>219075</xdr:colOff>
      <xdr:row>48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FC7-3BF6-704C-9C19-90C003C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619250"/>
          <a:ext cx="2505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9525</xdr:rowOff>
    </xdr:from>
    <xdr:to>
      <xdr:col>15</xdr:col>
      <xdr:colOff>542925</xdr:colOff>
      <xdr:row>19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345A89-CF13-4EC5-B828-D918144535CC}"/>
            </a:ext>
            <a:ext uri="{147F2762-F138-4A5C-976F-8EAC2B608ADB}">
              <a16:predDERef xmlns:a16="http://schemas.microsoft.com/office/drawing/2014/main" pred="{EAC7CFC7-3BF6-704C-9C19-90C003C3A1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22202775" y="4448175"/>
          <a:ext cx="1304925" cy="228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247650</xdr:colOff>
      <xdr:row>7</xdr:row>
      <xdr:rowOff>414131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1538E2-D413-95C6-3B8F-4AE42C8A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4859001" y="762000"/>
          <a:ext cx="247650" cy="42862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284</xdr:row>
      <xdr:rowOff>171450</xdr:rowOff>
    </xdr:from>
    <xdr:to>
      <xdr:col>1</xdr:col>
      <xdr:colOff>2194891</xdr:colOff>
      <xdr:row>284</xdr:row>
      <xdr:rowOff>190500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89280151-F19F-4A6C-891F-733CE2A6E3BE}"/>
            </a:ext>
          </a:extLst>
        </xdr:cNvPr>
        <xdr:cNvCxnSpPr/>
      </xdr:nvCxnSpPr>
      <xdr:spPr>
        <a:xfrm>
          <a:off x="535057" y="77398493"/>
          <a:ext cx="1966291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285</xdr:row>
      <xdr:rowOff>0</xdr:rowOff>
    </xdr:from>
    <xdr:to>
      <xdr:col>2</xdr:col>
      <xdr:colOff>1025770</xdr:colOff>
      <xdr:row>285</xdr:row>
      <xdr:rowOff>14654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DA0618B1-7BC9-402C-82E2-C5507D377C91}"/>
            </a:ext>
          </a:extLst>
        </xdr:cNvPr>
        <xdr:cNvCxnSpPr/>
      </xdr:nvCxnSpPr>
      <xdr:spPr>
        <a:xfrm>
          <a:off x="2925640" y="78112327"/>
          <a:ext cx="1016245" cy="1465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73270</xdr:colOff>
      <xdr:row>284</xdr:row>
      <xdr:rowOff>168519</xdr:rowOff>
    </xdr:from>
    <xdr:to>
      <xdr:col>3</xdr:col>
      <xdr:colOff>945173</xdr:colOff>
      <xdr:row>284</xdr:row>
      <xdr:rowOff>168519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20EB64C4-498D-4AE4-83FC-816E9930F2E5}"/>
            </a:ext>
          </a:extLst>
        </xdr:cNvPr>
        <xdr:cNvCxnSpPr/>
      </xdr:nvCxnSpPr>
      <xdr:spPr>
        <a:xfrm>
          <a:off x="4132385" y="78090346"/>
          <a:ext cx="8719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520211</xdr:colOff>
      <xdr:row>285</xdr:row>
      <xdr:rowOff>0</xdr:rowOff>
    </xdr:from>
    <xdr:to>
      <xdr:col>7</xdr:col>
      <xdr:colOff>476250</xdr:colOff>
      <xdr:row>285</xdr:row>
      <xdr:rowOff>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CC5736E5-999B-49D6-B063-387CC8CF1EBF}"/>
            </a:ext>
          </a:extLst>
        </xdr:cNvPr>
        <xdr:cNvCxnSpPr/>
      </xdr:nvCxnSpPr>
      <xdr:spPr>
        <a:xfrm>
          <a:off x="5590442" y="78112327"/>
          <a:ext cx="17950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14655</xdr:colOff>
      <xdr:row>3</xdr:row>
      <xdr:rowOff>43165</xdr:rowOff>
    </xdr:from>
    <xdr:to>
      <xdr:col>3</xdr:col>
      <xdr:colOff>6373</xdr:colOff>
      <xdr:row>5</xdr:row>
      <xdr:rowOff>291229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011896-DD2A-3D5D-4DC4-DA9B53D8A03A}"/>
            </a:ext>
            <a:ext uri="{147F2762-F138-4A5C-976F-8EAC2B608ADB}">
              <a16:predDERef xmlns:a16="http://schemas.microsoft.com/office/drawing/2014/main" pred="{CC5736E5-999B-49D6-B063-387CC8CF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55" y="1010319"/>
          <a:ext cx="4050833" cy="892833"/>
        </a:xfrm>
        <a:prstGeom prst="rect">
          <a:avLst/>
        </a:prstGeom>
      </xdr:spPr>
    </xdr:pic>
    <xdr:clientData/>
  </xdr:twoCellAnchor>
  <xdr:oneCellAnchor>
    <xdr:from>
      <xdr:col>6</xdr:col>
      <xdr:colOff>171450</xdr:colOff>
      <xdr:row>18</xdr:row>
      <xdr:rowOff>9525</xdr:rowOff>
    </xdr:from>
    <xdr:ext cx="1304925" cy="231531"/>
    <xdr:pic>
      <xdr:nvPicPr>
        <xdr:cNvPr id="4" name="Imagen 3">
          <a:extLst>
            <a:ext uri="{FF2B5EF4-FFF2-40B4-BE49-F238E27FC236}">
              <a16:creationId xmlns:a16="http://schemas.microsoft.com/office/drawing/2014/main" id="{9D6B4577-695C-482F-8FAA-C92A0B6805E1}"/>
            </a:ext>
            <a:ext uri="{147F2762-F138-4A5C-976F-8EAC2B608ADB}">
              <a16:predDERef xmlns:a16="http://schemas.microsoft.com/office/drawing/2014/main" pred="{EAC7CFC7-3BF6-704C-9C19-90C003C3A1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11249758" y="5262929"/>
          <a:ext cx="1304925" cy="23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</xdr:colOff>
      <xdr:row>7</xdr:row>
      <xdr:rowOff>0</xdr:rowOff>
    </xdr:from>
    <xdr:ext cx="247650" cy="414131"/>
    <xdr:pic>
      <xdr:nvPicPr>
        <xdr:cNvPr id="6" name="Imagen 5">
          <a:extLst>
            <a:ext uri="{FF2B5EF4-FFF2-40B4-BE49-F238E27FC236}">
              <a16:creationId xmlns:a16="http://schemas.microsoft.com/office/drawing/2014/main" id="{E3151E8D-420E-45AA-88D5-168CA58712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1078309" y="2505808"/>
          <a:ext cx="247650" cy="414131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7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8" unboundColumnsRight="3">
    <queryTableFields count="13">
      <queryTableField id="2" name="DESCRIPCION" tableColumnId="2"/>
      <queryTableField id="19" dataBound="0" tableColumnId="19"/>
      <queryTableField id="18" dataBound="0" tableColumnId="18"/>
      <queryTableField id="3" name="CODIGO DE LA FAMILIA" tableColumnId="3"/>
      <queryTableField id="25" dataBound="0" tableColumnId="9"/>
      <queryTableField id="5" name="EXISTENCIA" tableColumnId="5"/>
      <queryTableField id="8" name="COSTO" tableColumnId="8"/>
      <queryTableField id="26" dataBound="0" tableColumnId="7"/>
      <queryTableField id="15" dataBound="0" tableColumnId="15"/>
      <queryTableField id="12" name="CUENTAPRESUPUESTARIA" tableColumnId="12"/>
      <queryTableField id="20" dataBound="0" tableColumnId="6"/>
      <queryTableField id="21" dataBound="0" tableColumnId="1"/>
      <queryTableField id="22" dataBound="0" tableColumnId="4"/>
    </queryTableFields>
    <queryTableDeletedFields count="9">
      <deletedField name="Title"/>
      <deletedField name="FAMILIA"/>
      <deletedField name="CANTIDAD_MINIMA"/>
      <deletedField name="ESTATUS"/>
      <deletedField name="nota"/>
      <deletedField name="CODIGOCOMPRA"/>
      <deletedField name="Tipo de elemento"/>
      <deletedField name="Ruta de acceso"/>
      <deletedField name="fechaCreac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query__7" displayName="Tabla_query__7" ref="B7:N281" tableType="queryTable" totalsRowShown="0" headerRowDxfId="19" dataDxfId="18" totalsRowDxfId="17" totalsRowBorderDxfId="16">
  <autoFilter ref="B7:N281" xr:uid="{00000000-000C-0000-FFFF-FFFF00000000}"/>
  <sortState xmlns:xlrd2="http://schemas.microsoft.com/office/spreadsheetml/2017/richdata2" ref="B8:N280">
    <sortCondition ref="B7:B280"/>
  </sortState>
  <tableColumns count="13">
    <tableColumn id="2" xr3:uid="{00000000-0010-0000-0000-000002000000}" uniqueName="DESCRIPCION_x005f_x0020_PRODUCTO" name="DESCRIPCION" queryTableFieldId="2" dataDxfId="15"/>
    <tableColumn id="19" xr3:uid="{00000000-0010-0000-0000-000013000000}" uniqueName="19" name="FECHA INVENTARIO ANTERIOR" queryTableFieldId="19" dataDxfId="14"/>
    <tableColumn id="18" xr3:uid="{00000000-0010-0000-0000-000012000000}" uniqueName="18" name="FECHA INVENTARIO ACTUAL" queryTableFieldId="18" dataDxfId="13"/>
    <tableColumn id="3" xr3:uid="{00000000-0010-0000-0000-000003000000}" uniqueName="CODIGO_x005f_x0020_DE_x005f_x0020_LA_x005f_x0020_F" name="CODIGO DE LA FAMILIA" queryTableFieldId="3" dataDxfId="12"/>
    <tableColumn id="9" xr3:uid="{77FE66DA-4781-47C3-8EAD-817E5AB3A77A}" uniqueName="9" name="INVENTARIO ANTERIOR" queryTableFieldId="25" dataDxfId="11"/>
    <tableColumn id="5" xr3:uid="{00000000-0010-0000-0000-000005000000}" uniqueName="EXISTENCIA" name="INVENTARIO ACTUAL" queryTableFieldId="5" dataDxfId="10"/>
    <tableColumn id="8" xr3:uid="{00000000-0010-0000-0000-000008000000}" uniqueName="COSTO" name="COSTO DEL MERCADO" queryTableFieldId="8" dataDxfId="9"/>
    <tableColumn id="7" xr3:uid="{BC906D43-9E68-4A43-8C5C-FD04DF68FC69}" uniqueName="7" name="TOTAL  ANTERIOR" queryTableFieldId="26" dataDxfId="8">
      <calculatedColumnFormula>F8*H8</calculatedColumnFormula>
    </tableColumn>
    <tableColumn id="15" xr3:uid="{00000000-0010-0000-0000-00000F000000}" uniqueName="15" name="TOTAL ACTUAL" queryTableFieldId="15" dataDxfId="7" totalsRowDxfId="6" dataCellStyle="Millares" totalsRowCellStyle="Millares">
      <calculatedColumnFormula>Tabla_query__7[[#This Row],[INVENTARIO ACTUAL]]*Tabla_query__7[[#This Row],[COSTO DEL MERCADO]]</calculatedColumnFormula>
    </tableColumn>
    <tableColumn id="12" xr3:uid="{00000000-0010-0000-0000-00000C000000}" uniqueName="CUENTAPRESUPUESTARIA" name="CUENTA PRESUPUESTARIA" queryTableFieldId="12" dataDxfId="5"/>
    <tableColumn id="6" xr3:uid="{6BE7EA34-66F7-4642-8BB1-8FD3AC9D1694}" uniqueName="6" name="COMPRA/DONACION" queryTableFieldId="20" dataDxfId="4"/>
    <tableColumn id="1" xr3:uid="{DF5C455C-97A5-4DC4-9AF3-557CEA2FC78B}" uniqueName="1" name="DESCRIPCION2" queryTableFieldId="21" dataDxfId="3" totalsRowDxfId="2"/>
    <tableColumn id="4" xr3:uid="{DD3CF193-90A0-4B9B-A482-2673B9A39B64}" uniqueName="4" name="UBICACIÓN" queryTableFieldId="2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0"/>
  <sheetViews>
    <sheetView showGridLines="0" tabSelected="1" zoomScale="130" zoomScaleNormal="130" workbookViewId="0">
      <pane ySplit="7" topLeftCell="A219" activePane="bottomLeft" state="frozen"/>
      <selection pane="bottomLeft" activeCell="J278" sqref="J278"/>
    </sheetView>
  </sheetViews>
  <sheetFormatPr baseColWidth="10" defaultColWidth="11.42578125" defaultRowHeight="15" x14ac:dyDescent="0.25"/>
  <cols>
    <col min="1" max="1" width="4.5703125" style="19" customWidth="1"/>
    <col min="2" max="2" width="39.140625" style="25" customWidth="1"/>
    <col min="3" max="3" width="17.140625" customWidth="1"/>
    <col min="4" max="4" width="15.140625" customWidth="1"/>
    <col min="5" max="5" width="15.85546875" hidden="1" customWidth="1"/>
    <col min="6" max="6" width="12.7109375" customWidth="1"/>
    <col min="7" max="7" width="13" customWidth="1"/>
    <col min="8" max="8" width="12.5703125" customWidth="1"/>
    <col min="9" max="9" width="15.7109375" customWidth="1"/>
    <col min="10" max="10" width="14.28515625" customWidth="1"/>
    <col min="11" max="11" width="19.7109375" customWidth="1"/>
    <col min="12" max="12" width="10.7109375" hidden="1" customWidth="1"/>
    <col min="13" max="13" width="37.85546875" hidden="1" customWidth="1"/>
    <col min="14" max="14" width="11.7109375" hidden="1" customWidth="1"/>
  </cols>
  <sheetData>
    <row r="1" spans="1:14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0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5.5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5.5" x14ac:dyDescent="0.25">
      <c r="A5" s="36" t="s">
        <v>395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1"/>
      <c r="N5" s="21"/>
    </row>
    <row r="6" spans="1:14" ht="25.5" x14ac:dyDescent="0.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20"/>
      <c r="N6" s="20"/>
    </row>
    <row r="7" spans="1:14" s="6" customFormat="1" ht="45" x14ac:dyDescent="0.25">
      <c r="A7" s="27" t="s">
        <v>3</v>
      </c>
      <c r="B7" s="25" t="s">
        <v>4</v>
      </c>
      <c r="C7" s="25" t="s">
        <v>381</v>
      </c>
      <c r="D7" s="25" t="s">
        <v>382</v>
      </c>
      <c r="E7" s="25" t="s">
        <v>5</v>
      </c>
      <c r="F7" s="25" t="s">
        <v>383</v>
      </c>
      <c r="G7" s="25" t="s">
        <v>384</v>
      </c>
      <c r="H7" s="25" t="s">
        <v>396</v>
      </c>
      <c r="I7" s="25" t="s">
        <v>398</v>
      </c>
      <c r="J7" s="25" t="s">
        <v>397</v>
      </c>
      <c r="K7" s="25" t="s">
        <v>7</v>
      </c>
      <c r="L7" s="25" t="s">
        <v>8</v>
      </c>
      <c r="M7" s="6" t="s">
        <v>9</v>
      </c>
      <c r="N7" s="6" t="s">
        <v>386</v>
      </c>
    </row>
    <row r="8" spans="1:14" ht="33" x14ac:dyDescent="0.25">
      <c r="A8">
        <v>1</v>
      </c>
      <c r="B8" s="26" t="s">
        <v>10</v>
      </c>
      <c r="C8" s="8">
        <v>45625</v>
      </c>
      <c r="D8" s="8">
        <v>45657</v>
      </c>
      <c r="E8" s="9">
        <v>44121706</v>
      </c>
      <c r="F8" s="7">
        <v>2</v>
      </c>
      <c r="G8" s="9">
        <v>3</v>
      </c>
      <c r="H8" s="22">
        <v>328</v>
      </c>
      <c r="I8" s="22">
        <f>F8*H8</f>
        <v>656</v>
      </c>
      <c r="J8" s="23">
        <f>Tabla_query__7[[#This Row],[INVENTARIO ACTUAL]]*Tabla_query__7[[#This Row],[COSTO DEL MERCADO]]</f>
        <v>984</v>
      </c>
      <c r="K8" s="10" t="s">
        <v>11</v>
      </c>
      <c r="L8" s="10" t="s">
        <v>12</v>
      </c>
      <c r="M8" s="9" t="s">
        <v>13</v>
      </c>
      <c r="N8" s="9" t="s">
        <v>14</v>
      </c>
    </row>
    <row r="9" spans="1:14" ht="16.5" x14ac:dyDescent="0.25">
      <c r="A9">
        <v>2</v>
      </c>
      <c r="B9" s="26" t="s">
        <v>15</v>
      </c>
      <c r="C9" s="8">
        <v>45625</v>
      </c>
      <c r="D9" s="8">
        <v>45657</v>
      </c>
      <c r="E9" s="9">
        <v>47131603</v>
      </c>
      <c r="F9" s="7">
        <v>0</v>
      </c>
      <c r="G9" s="9">
        <v>0</v>
      </c>
      <c r="H9" s="22">
        <v>217</v>
      </c>
      <c r="I9" s="22">
        <f t="shared" ref="I9:I72" si="0">F9*H9</f>
        <v>0</v>
      </c>
      <c r="J9" s="23">
        <f>Tabla_query__7[[#This Row],[INVENTARIO ACTUAL]]*Tabla_query__7[[#This Row],[COSTO DEL MERCADO]]</f>
        <v>0</v>
      </c>
      <c r="K9" s="10" t="s">
        <v>16</v>
      </c>
      <c r="L9" s="9" t="s">
        <v>12</v>
      </c>
      <c r="M9" s="9"/>
      <c r="N9" s="9" t="s">
        <v>17</v>
      </c>
    </row>
    <row r="10" spans="1:14" ht="16.5" x14ac:dyDescent="0.25">
      <c r="A10">
        <v>3</v>
      </c>
      <c r="B10" s="26" t="s">
        <v>18</v>
      </c>
      <c r="C10" s="8">
        <v>45625</v>
      </c>
      <c r="D10" s="8">
        <v>45657</v>
      </c>
      <c r="E10" s="9">
        <v>50161509</v>
      </c>
      <c r="F10" s="7">
        <v>0</v>
      </c>
      <c r="G10" s="9">
        <v>0</v>
      </c>
      <c r="H10" s="22">
        <v>15</v>
      </c>
      <c r="I10" s="22">
        <f t="shared" si="0"/>
        <v>0</v>
      </c>
      <c r="J10" s="23">
        <f>Tabla_query__7[[#This Row],[INVENTARIO ACTUAL]]*Tabla_query__7[[#This Row],[COSTO DEL MERCADO]]</f>
        <v>0</v>
      </c>
      <c r="K10" s="10" t="s">
        <v>19</v>
      </c>
      <c r="L10" s="9" t="s">
        <v>12</v>
      </c>
      <c r="M10" s="9"/>
      <c r="N10" s="9" t="s">
        <v>20</v>
      </c>
    </row>
    <row r="11" spans="1:14" ht="16.5" x14ac:dyDescent="0.25">
      <c r="A11">
        <v>4</v>
      </c>
      <c r="B11" s="26" t="s">
        <v>21</v>
      </c>
      <c r="C11" s="8">
        <v>45625</v>
      </c>
      <c r="D11" s="8">
        <v>45657</v>
      </c>
      <c r="E11" s="9">
        <v>47131829</v>
      </c>
      <c r="F11" s="7">
        <v>8</v>
      </c>
      <c r="G11" s="9">
        <v>6</v>
      </c>
      <c r="H11" s="22">
        <v>1150</v>
      </c>
      <c r="I11" s="22">
        <f t="shared" si="0"/>
        <v>9200</v>
      </c>
      <c r="J11" s="23">
        <f>Tabla_query__7[[#This Row],[INVENTARIO ACTUAL]]*Tabla_query__7[[#This Row],[COSTO DEL MERCADO]]</f>
        <v>6900</v>
      </c>
      <c r="K11" s="10" t="s">
        <v>16</v>
      </c>
      <c r="L11" s="9" t="s">
        <v>12</v>
      </c>
      <c r="M11" s="9"/>
      <c r="N11" s="9" t="s">
        <v>22</v>
      </c>
    </row>
    <row r="12" spans="1:14" ht="16.5" x14ac:dyDescent="0.25">
      <c r="A12">
        <v>5</v>
      </c>
      <c r="B12" s="26" t="s">
        <v>23</v>
      </c>
      <c r="C12" s="8">
        <v>45625</v>
      </c>
      <c r="D12" s="8">
        <v>45657</v>
      </c>
      <c r="E12" s="9">
        <v>12141901</v>
      </c>
      <c r="F12" s="7">
        <v>3</v>
      </c>
      <c r="G12" s="9">
        <v>3</v>
      </c>
      <c r="H12" s="22">
        <v>390</v>
      </c>
      <c r="I12" s="22">
        <f t="shared" si="0"/>
        <v>1170</v>
      </c>
      <c r="J12" s="23">
        <f>Tabla_query__7[[#This Row],[INVENTARIO ACTUAL]]*Tabla_query__7[[#This Row],[COSTO DEL MERCADO]]</f>
        <v>1170</v>
      </c>
      <c r="K12" s="10" t="s">
        <v>24</v>
      </c>
      <c r="L12" s="9" t="s">
        <v>12</v>
      </c>
      <c r="M12" s="9"/>
      <c r="N12" s="9" t="s">
        <v>17</v>
      </c>
    </row>
    <row r="13" spans="1:14" ht="33" x14ac:dyDescent="0.25">
      <c r="A13">
        <v>6</v>
      </c>
      <c r="B13" s="26" t="s">
        <v>25</v>
      </c>
      <c r="C13" s="8">
        <v>45625</v>
      </c>
      <c r="D13" s="8">
        <v>45657</v>
      </c>
      <c r="E13" s="9">
        <v>47131829</v>
      </c>
      <c r="F13" s="7">
        <v>1</v>
      </c>
      <c r="G13" s="9">
        <v>2</v>
      </c>
      <c r="H13" s="22">
        <v>385</v>
      </c>
      <c r="I13" s="22">
        <f t="shared" si="0"/>
        <v>385</v>
      </c>
      <c r="J13" s="23">
        <f>Tabla_query__7[[#This Row],[INVENTARIO ACTUAL]]*Tabla_query__7[[#This Row],[COSTO DEL MERCADO]]</f>
        <v>770</v>
      </c>
      <c r="K13" s="10" t="s">
        <v>24</v>
      </c>
      <c r="L13" s="9" t="s">
        <v>12</v>
      </c>
      <c r="M13" s="9"/>
      <c r="N13" s="9" t="s">
        <v>17</v>
      </c>
    </row>
    <row r="14" spans="1:14" ht="16.5" x14ac:dyDescent="0.25">
      <c r="A14">
        <v>7</v>
      </c>
      <c r="B14" s="26" t="s">
        <v>26</v>
      </c>
      <c r="C14" s="8">
        <v>45625</v>
      </c>
      <c r="D14" s="8">
        <v>45657</v>
      </c>
      <c r="E14" s="9">
        <v>12141901</v>
      </c>
      <c r="F14" s="7">
        <v>0</v>
      </c>
      <c r="G14" s="9">
        <v>0</v>
      </c>
      <c r="H14" s="22">
        <v>198</v>
      </c>
      <c r="I14" s="22">
        <f t="shared" si="0"/>
        <v>0</v>
      </c>
      <c r="J14" s="23">
        <f>Tabla_query__7[[#This Row],[INVENTARIO ACTUAL]]*Tabla_query__7[[#This Row],[COSTO DEL MERCADO]]</f>
        <v>0</v>
      </c>
      <c r="K14" s="10" t="s">
        <v>24</v>
      </c>
      <c r="L14" s="9" t="s">
        <v>12</v>
      </c>
      <c r="M14" s="9"/>
      <c r="N14" s="9" t="s">
        <v>17</v>
      </c>
    </row>
    <row r="15" spans="1:14" ht="16.5" x14ac:dyDescent="0.25">
      <c r="A15">
        <v>8</v>
      </c>
      <c r="B15" s="26" t="s">
        <v>27</v>
      </c>
      <c r="C15" s="8">
        <v>45625</v>
      </c>
      <c r="D15" s="8">
        <v>45657</v>
      </c>
      <c r="E15" s="9">
        <v>12191601</v>
      </c>
      <c r="F15" s="7">
        <v>0</v>
      </c>
      <c r="G15" s="9">
        <v>0</v>
      </c>
      <c r="H15" s="22">
        <v>147</v>
      </c>
      <c r="I15" s="22">
        <f t="shared" si="0"/>
        <v>0</v>
      </c>
      <c r="J15" s="23">
        <f>Tabla_query__7[[#This Row],[INVENTARIO ACTUAL]]*Tabla_query__7[[#This Row],[COSTO DEL MERCADO]]</f>
        <v>0</v>
      </c>
      <c r="K15" s="10" t="s">
        <v>24</v>
      </c>
      <c r="L15" s="9" t="s">
        <v>12</v>
      </c>
      <c r="M15" s="9"/>
      <c r="N15" s="9" t="s">
        <v>22</v>
      </c>
    </row>
    <row r="16" spans="1:14" ht="16.5" x14ac:dyDescent="0.25">
      <c r="A16">
        <v>9</v>
      </c>
      <c r="B16" s="26" t="s">
        <v>28</v>
      </c>
      <c r="C16" s="8">
        <v>45625</v>
      </c>
      <c r="D16" s="8">
        <v>45657</v>
      </c>
      <c r="E16" s="9">
        <v>50161509</v>
      </c>
      <c r="F16" s="7">
        <v>71</v>
      </c>
      <c r="G16" s="9">
        <v>55</v>
      </c>
      <c r="H16" s="22">
        <v>150</v>
      </c>
      <c r="I16" s="22">
        <f t="shared" si="0"/>
        <v>10650</v>
      </c>
      <c r="J16" s="23">
        <f>Tabla_query__7[[#This Row],[INVENTARIO ACTUAL]]*Tabla_query__7[[#This Row],[COSTO DEL MERCADO]]</f>
        <v>8250</v>
      </c>
      <c r="K16" s="10" t="s">
        <v>19</v>
      </c>
      <c r="L16" s="9" t="s">
        <v>12</v>
      </c>
      <c r="M16" s="9"/>
      <c r="N16" s="9" t="s">
        <v>20</v>
      </c>
    </row>
    <row r="17" spans="1:14" ht="16.5" x14ac:dyDescent="0.25">
      <c r="A17">
        <v>10</v>
      </c>
      <c r="B17" s="26" t="s">
        <v>29</v>
      </c>
      <c r="C17" s="8">
        <v>45625</v>
      </c>
      <c r="D17" s="8">
        <v>45657</v>
      </c>
      <c r="E17" s="9">
        <v>50161509</v>
      </c>
      <c r="F17" s="7">
        <v>2</v>
      </c>
      <c r="G17" s="9">
        <v>2</v>
      </c>
      <c r="H17" s="22">
        <v>300</v>
      </c>
      <c r="I17" s="22">
        <f t="shared" si="0"/>
        <v>600</v>
      </c>
      <c r="J17" s="23">
        <f>Tabla_query__7[[#This Row],[INVENTARIO ACTUAL]]*Tabla_query__7[[#This Row],[COSTO DEL MERCADO]]</f>
        <v>600</v>
      </c>
      <c r="K17" s="10" t="s">
        <v>19</v>
      </c>
      <c r="L17" s="9" t="s">
        <v>12</v>
      </c>
      <c r="M17" s="9"/>
      <c r="N17" s="9" t="s">
        <v>20</v>
      </c>
    </row>
    <row r="18" spans="1:14" ht="16.5" x14ac:dyDescent="0.25">
      <c r="A18">
        <v>11</v>
      </c>
      <c r="B18" s="26" t="s">
        <v>30</v>
      </c>
      <c r="C18" s="8">
        <v>45625</v>
      </c>
      <c r="D18" s="8">
        <v>45657</v>
      </c>
      <c r="E18" s="9">
        <v>50161509</v>
      </c>
      <c r="F18" s="7">
        <v>100</v>
      </c>
      <c r="G18" s="9">
        <v>187</v>
      </c>
      <c r="H18" s="22">
        <v>5</v>
      </c>
      <c r="I18" s="22">
        <f t="shared" si="0"/>
        <v>500</v>
      </c>
      <c r="J18" s="23">
        <f>Tabla_query__7[[#This Row],[INVENTARIO ACTUAL]]*Tabla_query__7[[#This Row],[COSTO DEL MERCADO]]</f>
        <v>935</v>
      </c>
      <c r="K18" s="10" t="s">
        <v>19</v>
      </c>
      <c r="L18" s="9" t="s">
        <v>12</v>
      </c>
      <c r="M18" s="9"/>
      <c r="N18" s="9"/>
    </row>
    <row r="19" spans="1:14" ht="16.5" x14ac:dyDescent="0.25">
      <c r="A19">
        <v>12</v>
      </c>
      <c r="B19" s="26" t="s">
        <v>31</v>
      </c>
      <c r="C19" s="8">
        <v>45625</v>
      </c>
      <c r="D19" s="8">
        <v>45657</v>
      </c>
      <c r="E19" s="9"/>
      <c r="F19" s="7">
        <v>1</v>
      </c>
      <c r="G19" s="9">
        <v>2</v>
      </c>
      <c r="H19" s="22">
        <v>350</v>
      </c>
      <c r="I19" s="22">
        <f t="shared" si="0"/>
        <v>350</v>
      </c>
      <c r="J19" s="23">
        <f>Tabla_query__7[[#This Row],[INVENTARIO ACTUAL]]*Tabla_query__7[[#This Row],[COSTO DEL MERCADO]]</f>
        <v>700</v>
      </c>
      <c r="K19" s="10" t="s">
        <v>32</v>
      </c>
      <c r="L19" s="9" t="s">
        <v>12</v>
      </c>
      <c r="M19" s="9"/>
      <c r="N19" s="9" t="s">
        <v>33</v>
      </c>
    </row>
    <row r="20" spans="1:14" ht="16.5" x14ac:dyDescent="0.25">
      <c r="A20">
        <v>13</v>
      </c>
      <c r="B20" s="26" t="s">
        <v>34</v>
      </c>
      <c r="C20" s="8">
        <v>45625</v>
      </c>
      <c r="D20" s="8">
        <v>45657</v>
      </c>
      <c r="E20" s="9">
        <v>12141901</v>
      </c>
      <c r="F20" s="7">
        <v>4</v>
      </c>
      <c r="G20" s="9">
        <v>4</v>
      </c>
      <c r="H20" s="22">
        <v>350</v>
      </c>
      <c r="I20" s="22">
        <f t="shared" si="0"/>
        <v>1400</v>
      </c>
      <c r="J20" s="23">
        <f>Tabla_query__7[[#This Row],[INVENTARIO ACTUAL]]*Tabla_query__7[[#This Row],[COSTO DEL MERCADO]]</f>
        <v>1400</v>
      </c>
      <c r="K20" s="10" t="s">
        <v>35</v>
      </c>
      <c r="L20" s="9" t="s">
        <v>12</v>
      </c>
      <c r="M20" s="9"/>
      <c r="N20" s="9" t="s">
        <v>33</v>
      </c>
    </row>
    <row r="21" spans="1:14" ht="33" x14ac:dyDescent="0.25">
      <c r="A21">
        <v>14</v>
      </c>
      <c r="B21" s="26" t="s">
        <v>36</v>
      </c>
      <c r="C21" s="8">
        <v>45625</v>
      </c>
      <c r="D21" s="8">
        <v>45657</v>
      </c>
      <c r="E21" s="9">
        <v>44122003</v>
      </c>
      <c r="F21" s="7">
        <v>13</v>
      </c>
      <c r="G21" s="9">
        <v>14</v>
      </c>
      <c r="H21" s="22">
        <v>925</v>
      </c>
      <c r="I21" s="22">
        <f t="shared" si="0"/>
        <v>12025</v>
      </c>
      <c r="J21" s="23">
        <f>Tabla_query__7[[#This Row],[INVENTARIO ACTUAL]]*Tabla_query__7[[#This Row],[COSTO DEL MERCADO]]</f>
        <v>12950</v>
      </c>
      <c r="K21" s="10" t="s">
        <v>11</v>
      </c>
      <c r="L21" s="9" t="s">
        <v>12</v>
      </c>
      <c r="M21" s="9"/>
      <c r="N21" s="9" t="s">
        <v>37</v>
      </c>
    </row>
    <row r="22" spans="1:14" ht="33" x14ac:dyDescent="0.25">
      <c r="A22">
        <v>15</v>
      </c>
      <c r="B22" s="26" t="s">
        <v>38</v>
      </c>
      <c r="C22" s="8">
        <v>45625</v>
      </c>
      <c r="D22" s="8">
        <v>45657</v>
      </c>
      <c r="E22" s="9">
        <v>44121706</v>
      </c>
      <c r="F22" s="7">
        <v>0</v>
      </c>
      <c r="G22" s="9">
        <v>0</v>
      </c>
      <c r="H22" s="22">
        <v>750</v>
      </c>
      <c r="I22" s="22">
        <f t="shared" si="0"/>
        <v>0</v>
      </c>
      <c r="J22" s="23">
        <f>Tabla_query__7[[#This Row],[INVENTARIO ACTUAL]]*Tabla_query__7[[#This Row],[COSTO DEL MERCADO]]</f>
        <v>0</v>
      </c>
      <c r="K22" s="10" t="s">
        <v>11</v>
      </c>
      <c r="L22" s="9" t="s">
        <v>12</v>
      </c>
      <c r="M22" s="9" t="s">
        <v>39</v>
      </c>
      <c r="N22" s="9" t="s">
        <v>20</v>
      </c>
    </row>
    <row r="23" spans="1:14" ht="33" x14ac:dyDescent="0.25">
      <c r="A23">
        <v>16</v>
      </c>
      <c r="B23" s="26" t="s">
        <v>40</v>
      </c>
      <c r="C23" s="8">
        <v>45625</v>
      </c>
      <c r="D23" s="8">
        <v>45657</v>
      </c>
      <c r="E23" s="9"/>
      <c r="F23" s="7">
        <v>6</v>
      </c>
      <c r="G23" s="9">
        <v>6</v>
      </c>
      <c r="H23" s="22">
        <v>1000</v>
      </c>
      <c r="I23" s="22">
        <f t="shared" si="0"/>
        <v>6000</v>
      </c>
      <c r="J23" s="23">
        <f>Tabla_query__7[[#This Row],[INVENTARIO ACTUAL]]*Tabla_query__7[[#This Row],[COSTO DEL MERCADO]]</f>
        <v>6000</v>
      </c>
      <c r="K23" s="10" t="s">
        <v>11</v>
      </c>
      <c r="L23" s="10" t="s">
        <v>12</v>
      </c>
      <c r="M23" s="9" t="s">
        <v>41</v>
      </c>
      <c r="N23" s="9" t="s">
        <v>33</v>
      </c>
    </row>
    <row r="24" spans="1:14" ht="33" x14ac:dyDescent="0.25">
      <c r="A24">
        <v>17</v>
      </c>
      <c r="B24" s="26" t="s">
        <v>42</v>
      </c>
      <c r="C24" s="8">
        <v>45625</v>
      </c>
      <c r="D24" s="8">
        <v>45657</v>
      </c>
      <c r="E24" s="9"/>
      <c r="F24" s="7">
        <v>4</v>
      </c>
      <c r="G24" s="9">
        <v>4</v>
      </c>
      <c r="H24" s="22">
        <v>2200</v>
      </c>
      <c r="I24" s="22">
        <f t="shared" si="0"/>
        <v>8800</v>
      </c>
      <c r="J24" s="23">
        <f>Tabla_query__7[[#This Row],[INVENTARIO ACTUAL]]*Tabla_query__7[[#This Row],[COSTO DEL MERCADO]]</f>
        <v>8800</v>
      </c>
      <c r="K24" s="10" t="s">
        <v>11</v>
      </c>
      <c r="L24" s="10" t="s">
        <v>12</v>
      </c>
      <c r="M24" s="9"/>
      <c r="N24" s="9" t="s">
        <v>20</v>
      </c>
    </row>
    <row r="25" spans="1:14" ht="16.5" x14ac:dyDescent="0.25">
      <c r="A25">
        <v>18</v>
      </c>
      <c r="B25" s="26" t="s">
        <v>43</v>
      </c>
      <c r="C25" s="8">
        <v>45625</v>
      </c>
      <c r="D25" s="8">
        <v>45657</v>
      </c>
      <c r="E25" s="9"/>
      <c r="F25" s="7">
        <v>4</v>
      </c>
      <c r="G25" s="9">
        <v>4</v>
      </c>
      <c r="H25" s="22">
        <v>4200</v>
      </c>
      <c r="I25" s="22">
        <f t="shared" si="0"/>
        <v>16800</v>
      </c>
      <c r="J25" s="23">
        <f>Tabla_query__7[[#This Row],[INVENTARIO ACTUAL]]*Tabla_query__7[[#This Row],[COSTO DEL MERCADO]]</f>
        <v>16800</v>
      </c>
      <c r="K25" s="10" t="s">
        <v>11</v>
      </c>
      <c r="L25" s="10" t="s">
        <v>12</v>
      </c>
      <c r="M25" s="9"/>
      <c r="N25" s="9" t="s">
        <v>20</v>
      </c>
    </row>
    <row r="26" spans="1:14" ht="33" x14ac:dyDescent="0.25">
      <c r="A26">
        <v>19</v>
      </c>
      <c r="B26" s="26" t="s">
        <v>44</v>
      </c>
      <c r="C26" s="8">
        <v>45625</v>
      </c>
      <c r="D26" s="8">
        <v>45657</v>
      </c>
      <c r="E26" s="9"/>
      <c r="F26" s="7">
        <v>12</v>
      </c>
      <c r="G26" s="9">
        <v>12</v>
      </c>
      <c r="H26" s="22">
        <v>40</v>
      </c>
      <c r="I26" s="22">
        <f t="shared" si="0"/>
        <v>480</v>
      </c>
      <c r="J26" s="23">
        <f>Tabla_query__7[[#This Row],[INVENTARIO ACTUAL]]*Tabla_query__7[[#This Row],[COSTO DEL MERCADO]]</f>
        <v>480</v>
      </c>
      <c r="K26" s="10" t="s">
        <v>11</v>
      </c>
      <c r="L26" s="10" t="s">
        <v>12</v>
      </c>
      <c r="M26" s="11" t="s">
        <v>45</v>
      </c>
      <c r="N26" s="9" t="s">
        <v>20</v>
      </c>
    </row>
    <row r="27" spans="1:14" ht="16.5" x14ac:dyDescent="0.25">
      <c r="A27">
        <v>20</v>
      </c>
      <c r="B27" s="26" t="s">
        <v>46</v>
      </c>
      <c r="C27" s="8">
        <v>45625</v>
      </c>
      <c r="D27" s="8">
        <v>45657</v>
      </c>
      <c r="E27" s="9">
        <v>44121804</v>
      </c>
      <c r="F27" s="7">
        <v>0</v>
      </c>
      <c r="G27" s="9">
        <v>0</v>
      </c>
      <c r="H27" s="22">
        <v>40</v>
      </c>
      <c r="I27" s="22">
        <f t="shared" si="0"/>
        <v>0</v>
      </c>
      <c r="J27" s="23">
        <f>Tabla_query__7[[#This Row],[INVENTARIO ACTUAL]]*Tabla_query__7[[#This Row],[COSTO DEL MERCADO]]</f>
        <v>0</v>
      </c>
      <c r="K27" s="10" t="s">
        <v>11</v>
      </c>
      <c r="L27" s="10" t="s">
        <v>12</v>
      </c>
      <c r="M27" s="9"/>
      <c r="N27" s="6" t="s">
        <v>37</v>
      </c>
    </row>
    <row r="28" spans="1:14" ht="16.5" x14ac:dyDescent="0.25">
      <c r="A28">
        <v>21</v>
      </c>
      <c r="B28" s="26" t="s">
        <v>47</v>
      </c>
      <c r="C28" s="8">
        <v>45625</v>
      </c>
      <c r="D28" s="8">
        <v>45657</v>
      </c>
      <c r="E28" s="9">
        <v>26111702</v>
      </c>
      <c r="F28" s="7">
        <v>12</v>
      </c>
      <c r="G28" s="9">
        <v>6</v>
      </c>
      <c r="H28" s="22">
        <v>55</v>
      </c>
      <c r="I28" s="22">
        <f t="shared" si="0"/>
        <v>660</v>
      </c>
      <c r="J28" s="23">
        <f>Tabla_query__7[[#This Row],[INVENTARIO ACTUAL]]*Tabla_query__7[[#This Row],[COSTO DEL MERCADO]]</f>
        <v>330</v>
      </c>
      <c r="K28" s="10" t="s">
        <v>48</v>
      </c>
      <c r="L28" s="9" t="s">
        <v>12</v>
      </c>
      <c r="M28" s="9" t="s">
        <v>49</v>
      </c>
      <c r="N28" s="9" t="s">
        <v>20</v>
      </c>
    </row>
    <row r="29" spans="1:14" ht="16.5" x14ac:dyDescent="0.25">
      <c r="A29">
        <v>22</v>
      </c>
      <c r="B29" s="26" t="s">
        <v>50</v>
      </c>
      <c r="C29" s="8">
        <v>45625</v>
      </c>
      <c r="D29" s="8">
        <v>45657</v>
      </c>
      <c r="E29" s="9">
        <v>26111702</v>
      </c>
      <c r="F29" s="7">
        <v>0</v>
      </c>
      <c r="G29" s="9">
        <v>0</v>
      </c>
      <c r="H29" s="22">
        <v>55</v>
      </c>
      <c r="I29" s="22">
        <f t="shared" si="0"/>
        <v>0</v>
      </c>
      <c r="J29" s="23">
        <f>Tabla_query__7[[#This Row],[INVENTARIO ACTUAL]]*Tabla_query__7[[#This Row],[COSTO DEL MERCADO]]</f>
        <v>0</v>
      </c>
      <c r="K29" s="10" t="s">
        <v>48</v>
      </c>
      <c r="L29" s="9" t="s">
        <v>12</v>
      </c>
      <c r="M29" s="9"/>
      <c r="N29" s="9" t="s">
        <v>20</v>
      </c>
    </row>
    <row r="30" spans="1:14" ht="16.5" x14ac:dyDescent="0.25">
      <c r="A30">
        <v>23</v>
      </c>
      <c r="B30" s="26" t="s">
        <v>51</v>
      </c>
      <c r="C30" s="8">
        <v>45625</v>
      </c>
      <c r="D30" s="8">
        <v>45657</v>
      </c>
      <c r="E30" s="9">
        <v>26111702</v>
      </c>
      <c r="F30" s="7">
        <v>2</v>
      </c>
      <c r="G30" s="9">
        <v>0</v>
      </c>
      <c r="H30" s="22">
        <v>55</v>
      </c>
      <c r="I30" s="22">
        <f t="shared" si="0"/>
        <v>110</v>
      </c>
      <c r="J30" s="23">
        <f>Tabla_query__7[[#This Row],[INVENTARIO ACTUAL]]*Tabla_query__7[[#This Row],[COSTO DEL MERCADO]]</f>
        <v>0</v>
      </c>
      <c r="K30" s="10" t="s">
        <v>48</v>
      </c>
      <c r="L30" s="9" t="s">
        <v>12</v>
      </c>
      <c r="M30" s="9"/>
      <c r="N30" s="9" t="s">
        <v>20</v>
      </c>
    </row>
    <row r="31" spans="1:14" ht="16.5" x14ac:dyDescent="0.25">
      <c r="A31">
        <v>24</v>
      </c>
      <c r="B31" s="26" t="s">
        <v>52</v>
      </c>
      <c r="C31" s="8">
        <v>45625</v>
      </c>
      <c r="D31" s="8">
        <v>45657</v>
      </c>
      <c r="E31" s="9">
        <v>47131829</v>
      </c>
      <c r="F31" s="7">
        <v>0</v>
      </c>
      <c r="G31" s="9">
        <v>0</v>
      </c>
      <c r="H31" s="22">
        <v>175</v>
      </c>
      <c r="I31" s="22">
        <f t="shared" si="0"/>
        <v>0</v>
      </c>
      <c r="J31" s="23">
        <f>Tabla_query__7[[#This Row],[INVENTARIO ACTUAL]]*Tabla_query__7[[#This Row],[COSTO DEL MERCADO]]</f>
        <v>0</v>
      </c>
      <c r="K31" s="10" t="s">
        <v>16</v>
      </c>
      <c r="L31" s="9" t="s">
        <v>12</v>
      </c>
      <c r="M31" s="9"/>
      <c r="N31" s="9" t="s">
        <v>17</v>
      </c>
    </row>
    <row r="32" spans="1:14" ht="16.5" x14ac:dyDescent="0.25">
      <c r="A32">
        <v>25</v>
      </c>
      <c r="B32" s="26" t="s">
        <v>53</v>
      </c>
      <c r="C32" s="8">
        <v>45625</v>
      </c>
      <c r="D32" s="8">
        <v>45657</v>
      </c>
      <c r="E32" s="9">
        <v>4618150</v>
      </c>
      <c r="F32" s="7">
        <v>0</v>
      </c>
      <c r="G32" s="9">
        <v>0</v>
      </c>
      <c r="H32" s="22">
        <v>130</v>
      </c>
      <c r="I32" s="22">
        <f t="shared" si="0"/>
        <v>0</v>
      </c>
      <c r="J32" s="23">
        <f>Tabla_query__7[[#This Row],[INVENTARIO ACTUAL]]*Tabla_query__7[[#This Row],[COSTO DEL MERCADO]]</f>
        <v>0</v>
      </c>
      <c r="K32" s="10" t="s">
        <v>54</v>
      </c>
      <c r="L32" s="9" t="s">
        <v>12</v>
      </c>
      <c r="M32" s="9"/>
      <c r="N32" s="9" t="s">
        <v>20</v>
      </c>
    </row>
    <row r="33" spans="1:14" ht="16.5" x14ac:dyDescent="0.25">
      <c r="A33">
        <v>26</v>
      </c>
      <c r="B33" s="26" t="s">
        <v>55</v>
      </c>
      <c r="C33" s="8">
        <v>45625</v>
      </c>
      <c r="D33" s="8">
        <v>45657</v>
      </c>
      <c r="E33" s="9"/>
      <c r="F33" s="7">
        <v>3</v>
      </c>
      <c r="G33" s="9">
        <v>3</v>
      </c>
      <c r="H33" s="22">
        <v>600</v>
      </c>
      <c r="I33" s="22">
        <f t="shared" si="0"/>
        <v>1800</v>
      </c>
      <c r="J33" s="23">
        <f>Tabla_query__7[[#This Row],[INVENTARIO ACTUAL]]*Tabla_query__7[[#This Row],[COSTO DEL MERCADO]]</f>
        <v>1800</v>
      </c>
      <c r="K33" s="10" t="s">
        <v>35</v>
      </c>
      <c r="L33" s="10" t="s">
        <v>12</v>
      </c>
      <c r="M33" s="9"/>
      <c r="N33" s="9"/>
    </row>
    <row r="34" spans="1:14" ht="16.5" x14ac:dyDescent="0.25">
      <c r="A34">
        <v>27</v>
      </c>
      <c r="B34" s="26" t="s">
        <v>56</v>
      </c>
      <c r="C34" s="8">
        <v>45625</v>
      </c>
      <c r="D34" s="8">
        <v>45657</v>
      </c>
      <c r="E34" s="9"/>
      <c r="F34" s="7">
        <v>700</v>
      </c>
      <c r="G34" s="9">
        <v>300</v>
      </c>
      <c r="H34" s="22">
        <v>1.7</v>
      </c>
      <c r="I34" s="22">
        <f t="shared" si="0"/>
        <v>1190</v>
      </c>
      <c r="J34" s="23">
        <f>Tabla_query__7[[#This Row],[INVENTARIO ACTUAL]]*Tabla_query__7[[#This Row],[COSTO DEL MERCADO]]</f>
        <v>510</v>
      </c>
      <c r="K34" s="10" t="s">
        <v>24</v>
      </c>
      <c r="L34" s="9" t="s">
        <v>12</v>
      </c>
      <c r="M34" s="9"/>
      <c r="N34" s="9"/>
    </row>
    <row r="35" spans="1:14" ht="16.5" x14ac:dyDescent="0.25">
      <c r="A35">
        <v>28</v>
      </c>
      <c r="B35" s="34" t="s">
        <v>57</v>
      </c>
      <c r="C35" s="8">
        <v>45625</v>
      </c>
      <c r="D35" s="8">
        <v>45657</v>
      </c>
      <c r="E35" s="9">
        <v>32101601</v>
      </c>
      <c r="F35" s="7">
        <v>0</v>
      </c>
      <c r="G35" s="9">
        <v>0</v>
      </c>
      <c r="H35" s="22">
        <v>485</v>
      </c>
      <c r="I35" s="22">
        <f t="shared" si="0"/>
        <v>0</v>
      </c>
      <c r="J35" s="23">
        <f>Tabla_query__7[[#This Row],[INVENTARIO ACTUAL]]*Tabla_query__7[[#This Row],[COSTO DEL MERCADO]]</f>
        <v>0</v>
      </c>
      <c r="K35" s="10" t="s">
        <v>58</v>
      </c>
      <c r="L35" s="9" t="s">
        <v>59</v>
      </c>
      <c r="M35" s="9"/>
      <c r="N35" s="9" t="s">
        <v>20</v>
      </c>
    </row>
    <row r="36" spans="1:14" ht="16.5" x14ac:dyDescent="0.25">
      <c r="A36">
        <v>29</v>
      </c>
      <c r="B36" s="26" t="s">
        <v>60</v>
      </c>
      <c r="C36" s="8">
        <v>45625</v>
      </c>
      <c r="D36" s="8">
        <v>45657</v>
      </c>
      <c r="E36" s="9">
        <v>44121804</v>
      </c>
      <c r="F36" s="7">
        <v>0</v>
      </c>
      <c r="G36" s="9">
        <v>17</v>
      </c>
      <c r="H36" s="22">
        <v>84</v>
      </c>
      <c r="I36" s="22">
        <f t="shared" si="0"/>
        <v>0</v>
      </c>
      <c r="J36" s="23">
        <f>Tabla_query__7[[#This Row],[INVENTARIO ACTUAL]]*Tabla_query__7[[#This Row],[COSTO DEL MERCADO]]</f>
        <v>1428</v>
      </c>
      <c r="K36" s="10" t="s">
        <v>11</v>
      </c>
      <c r="L36" s="10" t="s">
        <v>12</v>
      </c>
      <c r="M36" s="9"/>
      <c r="N36" s="9" t="s">
        <v>37</v>
      </c>
    </row>
    <row r="37" spans="1:14" ht="16.5" x14ac:dyDescent="0.25">
      <c r="A37">
        <v>30</v>
      </c>
      <c r="B37" s="26" t="s">
        <v>61</v>
      </c>
      <c r="C37" s="8">
        <v>45625</v>
      </c>
      <c r="D37" s="8">
        <v>45657</v>
      </c>
      <c r="E37" s="9">
        <v>4412180400</v>
      </c>
      <c r="F37" s="7">
        <v>51</v>
      </c>
      <c r="G37" s="9">
        <v>46</v>
      </c>
      <c r="H37" s="22">
        <v>10</v>
      </c>
      <c r="I37" s="22">
        <f t="shared" si="0"/>
        <v>510</v>
      </c>
      <c r="J37" s="23">
        <f>Tabla_query__7[[#This Row],[INVENTARIO ACTUAL]]*Tabla_query__7[[#This Row],[COSTO DEL MERCADO]]</f>
        <v>460</v>
      </c>
      <c r="K37" s="10" t="s">
        <v>11</v>
      </c>
      <c r="L37" s="10" t="s">
        <v>12</v>
      </c>
      <c r="M37" s="9"/>
      <c r="N37" s="9" t="s">
        <v>37</v>
      </c>
    </row>
    <row r="38" spans="1:14" ht="16.5" x14ac:dyDescent="0.25">
      <c r="A38">
        <v>31</v>
      </c>
      <c r="B38" s="26" t="s">
        <v>62</v>
      </c>
      <c r="C38" s="8">
        <v>45625</v>
      </c>
      <c r="D38" s="8">
        <v>45657</v>
      </c>
      <c r="E38" s="9">
        <v>47131603</v>
      </c>
      <c r="F38" s="7">
        <v>52</v>
      </c>
      <c r="G38" s="9">
        <v>52</v>
      </c>
      <c r="H38" s="22">
        <v>18</v>
      </c>
      <c r="I38" s="22">
        <f t="shared" si="0"/>
        <v>936</v>
      </c>
      <c r="J38" s="23">
        <f>Tabla_query__7[[#This Row],[INVENTARIO ACTUAL]]*Tabla_query__7[[#This Row],[COSTO DEL MERCADO]]</f>
        <v>936</v>
      </c>
      <c r="K38" s="10" t="s">
        <v>54</v>
      </c>
      <c r="L38" s="9" t="s">
        <v>12</v>
      </c>
      <c r="M38" s="9"/>
      <c r="N38" s="9" t="s">
        <v>20</v>
      </c>
    </row>
    <row r="39" spans="1:14" ht="16.5" x14ac:dyDescent="0.25">
      <c r="A39">
        <v>32</v>
      </c>
      <c r="B39" s="26" t="s">
        <v>63</v>
      </c>
      <c r="C39" s="8">
        <v>45625</v>
      </c>
      <c r="D39" s="8">
        <v>45657</v>
      </c>
      <c r="E39" s="9">
        <v>44121706</v>
      </c>
      <c r="F39" s="7">
        <v>0</v>
      </c>
      <c r="G39" s="9">
        <v>0</v>
      </c>
      <c r="H39" s="22">
        <v>5900</v>
      </c>
      <c r="I39" s="22">
        <f t="shared" si="0"/>
        <v>0</v>
      </c>
      <c r="J39" s="23">
        <f>Tabla_query__7[[#This Row],[INVENTARIO ACTUAL]]*Tabla_query__7[[#This Row],[COSTO DEL MERCADO]]</f>
        <v>0</v>
      </c>
      <c r="K39" s="10" t="s">
        <v>48</v>
      </c>
      <c r="L39" s="9" t="s">
        <v>12</v>
      </c>
      <c r="M39" s="9"/>
      <c r="N39" s="9" t="s">
        <v>20</v>
      </c>
    </row>
    <row r="40" spans="1:14" ht="16.5" x14ac:dyDescent="0.25">
      <c r="A40">
        <v>33</v>
      </c>
      <c r="B40" s="26" t="s">
        <v>64</v>
      </c>
      <c r="C40" s="8">
        <v>45625</v>
      </c>
      <c r="D40" s="8">
        <v>45657</v>
      </c>
      <c r="E40" s="9">
        <v>50161509</v>
      </c>
      <c r="F40" s="7">
        <v>233</v>
      </c>
      <c r="G40" s="9">
        <v>191</v>
      </c>
      <c r="H40" s="22">
        <v>249</v>
      </c>
      <c r="I40" s="22">
        <f t="shared" si="0"/>
        <v>58017</v>
      </c>
      <c r="J40" s="23">
        <f>Tabla_query__7[[#This Row],[INVENTARIO ACTUAL]]*Tabla_query__7[[#This Row],[COSTO DEL MERCADO]]</f>
        <v>47559</v>
      </c>
      <c r="K40" s="10" t="s">
        <v>19</v>
      </c>
      <c r="L40" s="9" t="s">
        <v>12</v>
      </c>
      <c r="M40" s="9"/>
      <c r="N40" s="9" t="s">
        <v>65</v>
      </c>
    </row>
    <row r="41" spans="1:14" ht="16.5" x14ac:dyDescent="0.25">
      <c r="A41">
        <v>34</v>
      </c>
      <c r="B41" s="26" t="s">
        <v>66</v>
      </c>
      <c r="C41" s="8">
        <v>45625</v>
      </c>
      <c r="D41" s="8">
        <v>45657</v>
      </c>
      <c r="E41" s="9">
        <v>12141901</v>
      </c>
      <c r="F41" s="7">
        <v>1</v>
      </c>
      <c r="G41" s="9">
        <v>1</v>
      </c>
      <c r="H41" s="22">
        <v>2458</v>
      </c>
      <c r="I41" s="22">
        <f t="shared" si="0"/>
        <v>2458</v>
      </c>
      <c r="J41" s="23">
        <f>Tabla_query__7[[#This Row],[INVENTARIO ACTUAL]]*Tabla_query__7[[#This Row],[COSTO DEL MERCADO]]</f>
        <v>2458</v>
      </c>
      <c r="K41" s="10" t="s">
        <v>35</v>
      </c>
      <c r="L41" s="9" t="s">
        <v>12</v>
      </c>
      <c r="M41" s="9" t="s">
        <v>67</v>
      </c>
      <c r="N41" s="9" t="s">
        <v>68</v>
      </c>
    </row>
    <row r="42" spans="1:14" ht="16.5" x14ac:dyDescent="0.25">
      <c r="A42">
        <v>35</v>
      </c>
      <c r="B42" s="26" t="s">
        <v>69</v>
      </c>
      <c r="C42" s="8">
        <v>45625</v>
      </c>
      <c r="D42" s="8">
        <v>45657</v>
      </c>
      <c r="E42" s="9"/>
      <c r="F42" s="7">
        <v>4</v>
      </c>
      <c r="G42" s="9">
        <v>4</v>
      </c>
      <c r="H42" s="22">
        <v>3000</v>
      </c>
      <c r="I42" s="22">
        <f t="shared" si="0"/>
        <v>12000</v>
      </c>
      <c r="J42" s="23">
        <f>Tabla_query__7[[#This Row],[INVENTARIO ACTUAL]]*Tabla_query__7[[#This Row],[COSTO DEL MERCADO]]</f>
        <v>12000</v>
      </c>
      <c r="K42" s="10" t="s">
        <v>70</v>
      </c>
      <c r="L42" s="9" t="s">
        <v>12</v>
      </c>
      <c r="M42" s="9" t="s">
        <v>71</v>
      </c>
      <c r="N42" s="9" t="s">
        <v>14</v>
      </c>
    </row>
    <row r="43" spans="1:14" ht="16.5" x14ac:dyDescent="0.25">
      <c r="A43">
        <v>36</v>
      </c>
      <c r="B43" s="26" t="s">
        <v>72</v>
      </c>
      <c r="C43" s="8">
        <v>45625</v>
      </c>
      <c r="D43" s="8">
        <v>45657</v>
      </c>
      <c r="E43" s="9">
        <v>26111702</v>
      </c>
      <c r="F43" s="7">
        <v>29</v>
      </c>
      <c r="G43" s="9">
        <v>33</v>
      </c>
      <c r="H43" s="22">
        <v>240</v>
      </c>
      <c r="I43" s="22">
        <f t="shared" si="0"/>
        <v>6960</v>
      </c>
      <c r="J43" s="23">
        <f>Tabla_query__7[[#This Row],[INVENTARIO ACTUAL]]*Tabla_query__7[[#This Row],[COSTO DEL MERCADO]]</f>
        <v>7920</v>
      </c>
      <c r="K43" s="10" t="s">
        <v>48</v>
      </c>
      <c r="L43" s="9" t="s">
        <v>12</v>
      </c>
      <c r="M43" s="9"/>
      <c r="N43" s="9" t="s">
        <v>17</v>
      </c>
    </row>
    <row r="44" spans="1:14" ht="33" x14ac:dyDescent="0.25">
      <c r="A44">
        <v>37</v>
      </c>
      <c r="B44" s="26" t="s">
        <v>73</v>
      </c>
      <c r="C44" s="8">
        <v>45625</v>
      </c>
      <c r="D44" s="8">
        <v>45657</v>
      </c>
      <c r="E44" s="9">
        <v>44103105</v>
      </c>
      <c r="F44" s="7">
        <v>10</v>
      </c>
      <c r="G44" s="9">
        <v>10</v>
      </c>
      <c r="H44" s="22">
        <v>3000</v>
      </c>
      <c r="I44" s="22">
        <f t="shared" si="0"/>
        <v>30000</v>
      </c>
      <c r="J44" s="23">
        <f>Tabla_query__7[[#This Row],[INVENTARIO ACTUAL]]*Tabla_query__7[[#This Row],[COSTO DEL MERCADO]]</f>
        <v>30000</v>
      </c>
      <c r="K44" s="10" t="s">
        <v>11</v>
      </c>
      <c r="L44" s="9" t="s">
        <v>12</v>
      </c>
      <c r="M44" s="9"/>
      <c r="N44" s="9" t="s">
        <v>74</v>
      </c>
    </row>
    <row r="45" spans="1:14" ht="16.5" x14ac:dyDescent="0.25">
      <c r="A45">
        <v>38</v>
      </c>
      <c r="B45" s="26" t="s">
        <v>394</v>
      </c>
      <c r="C45" s="8">
        <v>45625</v>
      </c>
      <c r="D45" s="8">
        <v>45657</v>
      </c>
      <c r="E45" s="9"/>
      <c r="F45" s="7">
        <v>0</v>
      </c>
      <c r="G45" s="9">
        <v>87</v>
      </c>
      <c r="H45" s="22">
        <v>50</v>
      </c>
      <c r="I45" s="22">
        <f t="shared" si="0"/>
        <v>0</v>
      </c>
      <c r="J45" s="23">
        <f>Tabla_query__7[[#This Row],[INVENTARIO ACTUAL]]*Tabla_query__7[[#This Row],[COSTO DEL MERCADO]]</f>
        <v>4350</v>
      </c>
      <c r="K45" s="10"/>
      <c r="L45" s="9" t="s">
        <v>12</v>
      </c>
      <c r="M45" s="9"/>
      <c r="N45" s="9"/>
    </row>
    <row r="46" spans="1:14" ht="16.5" x14ac:dyDescent="0.25">
      <c r="A46">
        <v>39</v>
      </c>
      <c r="B46" s="26" t="s">
        <v>75</v>
      </c>
      <c r="C46" s="8">
        <v>45625</v>
      </c>
      <c r="D46" s="8">
        <v>45657</v>
      </c>
      <c r="E46" s="9">
        <v>44122003</v>
      </c>
      <c r="F46" s="7">
        <v>130</v>
      </c>
      <c r="G46" s="9">
        <v>132</v>
      </c>
      <c r="H46" s="22">
        <v>413</v>
      </c>
      <c r="I46" s="22">
        <f t="shared" si="0"/>
        <v>53690</v>
      </c>
      <c r="J46" s="23">
        <f>Tabla_query__7[[#This Row],[INVENTARIO ACTUAL]]*Tabla_query__7[[#This Row],[COSTO DEL MERCADO]]</f>
        <v>54516</v>
      </c>
      <c r="K46" s="10" t="s">
        <v>11</v>
      </c>
      <c r="L46" s="9" t="s">
        <v>12</v>
      </c>
      <c r="M46" s="9"/>
      <c r="N46" s="9" t="s">
        <v>76</v>
      </c>
    </row>
    <row r="47" spans="1:14" ht="33" x14ac:dyDescent="0.25">
      <c r="A47">
        <v>40</v>
      </c>
      <c r="B47" s="26" t="s">
        <v>77</v>
      </c>
      <c r="C47" s="8">
        <v>45625</v>
      </c>
      <c r="D47" s="8">
        <v>45657</v>
      </c>
      <c r="E47" s="9">
        <v>44121706</v>
      </c>
      <c r="F47" s="7">
        <v>128</v>
      </c>
      <c r="G47" s="9">
        <v>124</v>
      </c>
      <c r="H47" s="22">
        <v>190</v>
      </c>
      <c r="I47" s="22">
        <f t="shared" si="0"/>
        <v>24320</v>
      </c>
      <c r="J47" s="23">
        <f>Tabla_query__7[[#This Row],[INVENTARIO ACTUAL]]*Tabla_query__7[[#This Row],[COSTO DEL MERCADO]]</f>
        <v>23560</v>
      </c>
      <c r="K47" s="10" t="s">
        <v>11</v>
      </c>
      <c r="L47" s="10" t="s">
        <v>12</v>
      </c>
      <c r="M47" s="9"/>
      <c r="N47" s="9" t="s">
        <v>78</v>
      </c>
    </row>
    <row r="48" spans="1:14" ht="33" x14ac:dyDescent="0.25">
      <c r="A48">
        <v>41</v>
      </c>
      <c r="B48" s="26" t="s">
        <v>79</v>
      </c>
      <c r="C48" s="8">
        <v>45625</v>
      </c>
      <c r="D48" s="8">
        <v>45657</v>
      </c>
      <c r="E48" s="9">
        <v>44122003</v>
      </c>
      <c r="F48" s="7">
        <v>230</v>
      </c>
      <c r="G48" s="9">
        <v>202</v>
      </c>
      <c r="H48" s="22">
        <v>220</v>
      </c>
      <c r="I48" s="22">
        <f t="shared" si="0"/>
        <v>50600</v>
      </c>
      <c r="J48" s="23">
        <f>Tabla_query__7[[#This Row],[INVENTARIO ACTUAL]]*Tabla_query__7[[#This Row],[COSTO DEL MERCADO]]</f>
        <v>44440</v>
      </c>
      <c r="K48" s="10" t="s">
        <v>11</v>
      </c>
      <c r="L48" s="10" t="s">
        <v>12</v>
      </c>
      <c r="M48" s="9"/>
      <c r="N48" s="9" t="s">
        <v>80</v>
      </c>
    </row>
    <row r="49" spans="1:14" ht="33" x14ac:dyDescent="0.25">
      <c r="A49">
        <v>42</v>
      </c>
      <c r="B49" s="26" t="s">
        <v>81</v>
      </c>
      <c r="C49" s="8">
        <v>45625</v>
      </c>
      <c r="D49" s="8">
        <v>45657</v>
      </c>
      <c r="E49" s="9">
        <v>44121706</v>
      </c>
      <c r="F49" s="7">
        <v>0</v>
      </c>
      <c r="G49" s="9">
        <v>0</v>
      </c>
      <c r="H49" s="22">
        <v>300</v>
      </c>
      <c r="I49" s="22">
        <f t="shared" si="0"/>
        <v>0</v>
      </c>
      <c r="J49" s="23">
        <f>Tabla_query__7[[#This Row],[INVENTARIO ACTUAL]]*Tabla_query__7[[#This Row],[COSTO DEL MERCADO]]</f>
        <v>0</v>
      </c>
      <c r="K49" s="10" t="s">
        <v>11</v>
      </c>
      <c r="L49" s="10" t="s">
        <v>12</v>
      </c>
      <c r="M49" s="9"/>
      <c r="N49" s="9" t="s">
        <v>82</v>
      </c>
    </row>
    <row r="50" spans="1:14" ht="33" x14ac:dyDescent="0.25">
      <c r="A50">
        <v>43</v>
      </c>
      <c r="B50" s="34" t="s">
        <v>83</v>
      </c>
      <c r="C50" s="8">
        <v>45625</v>
      </c>
      <c r="D50" s="8">
        <v>45657</v>
      </c>
      <c r="E50" s="9">
        <v>44122003</v>
      </c>
      <c r="F50" s="7">
        <v>898</v>
      </c>
      <c r="G50" s="9">
        <v>919</v>
      </c>
      <c r="H50" s="22">
        <v>0</v>
      </c>
      <c r="I50" s="22">
        <f t="shared" si="0"/>
        <v>0</v>
      </c>
      <c r="J50" s="23">
        <f>Tabla_query__7[[#This Row],[INVENTARIO ACTUAL]]*Tabla_query__7[[#This Row],[COSTO DEL MERCADO]]</f>
        <v>0</v>
      </c>
      <c r="K50" s="10" t="s">
        <v>11</v>
      </c>
      <c r="L50" s="9" t="s">
        <v>59</v>
      </c>
      <c r="M50" s="9"/>
      <c r="N50" s="9" t="s">
        <v>78</v>
      </c>
    </row>
    <row r="51" spans="1:14" ht="33" x14ac:dyDescent="0.25">
      <c r="A51">
        <v>44</v>
      </c>
      <c r="B51" s="26" t="s">
        <v>84</v>
      </c>
      <c r="C51" s="8">
        <v>45625</v>
      </c>
      <c r="D51" s="8">
        <v>45657</v>
      </c>
      <c r="E51" s="9">
        <v>44121706</v>
      </c>
      <c r="F51" s="7">
        <v>0</v>
      </c>
      <c r="G51" s="9">
        <v>0</v>
      </c>
      <c r="H51" s="22"/>
      <c r="I51" s="22">
        <f t="shared" si="0"/>
        <v>0</v>
      </c>
      <c r="J51" s="23">
        <f>Tabla_query__7[[#This Row],[INVENTARIO ACTUAL]]*Tabla_query__7[[#This Row],[COSTO DEL MERCADO]]</f>
        <v>0</v>
      </c>
      <c r="K51" s="10" t="s">
        <v>11</v>
      </c>
      <c r="L51" s="9" t="s">
        <v>12</v>
      </c>
      <c r="M51" s="9" t="s">
        <v>85</v>
      </c>
      <c r="N51" s="9"/>
    </row>
    <row r="52" spans="1:14" ht="33" x14ac:dyDescent="0.25">
      <c r="A52">
        <v>45</v>
      </c>
      <c r="B52" s="26" t="s">
        <v>86</v>
      </c>
      <c r="C52" s="8">
        <v>45625</v>
      </c>
      <c r="D52" s="8">
        <v>45657</v>
      </c>
      <c r="E52" s="9">
        <v>44122003</v>
      </c>
      <c r="F52" s="7">
        <v>1629</v>
      </c>
      <c r="G52" s="9">
        <v>1716</v>
      </c>
      <c r="H52" s="22">
        <v>110</v>
      </c>
      <c r="I52" s="22">
        <f t="shared" si="0"/>
        <v>179190</v>
      </c>
      <c r="J52" s="23">
        <f>Tabla_query__7[[#This Row],[INVENTARIO ACTUAL]]*Tabla_query__7[[#This Row],[COSTO DEL MERCADO]]</f>
        <v>188760</v>
      </c>
      <c r="K52" s="10" t="s">
        <v>11</v>
      </c>
      <c r="L52" s="9" t="s">
        <v>12</v>
      </c>
      <c r="M52" s="9"/>
      <c r="N52" s="9" t="s">
        <v>20</v>
      </c>
    </row>
    <row r="53" spans="1:14" ht="16.5" x14ac:dyDescent="0.25">
      <c r="A53">
        <v>46</v>
      </c>
      <c r="B53" s="26" t="s">
        <v>87</v>
      </c>
      <c r="C53" s="8">
        <v>45625</v>
      </c>
      <c r="D53" s="8">
        <v>45657</v>
      </c>
      <c r="E53" s="9">
        <v>44103105</v>
      </c>
      <c r="F53" s="7">
        <v>22</v>
      </c>
      <c r="G53" s="9">
        <v>22</v>
      </c>
      <c r="H53" s="22">
        <v>65</v>
      </c>
      <c r="I53" s="22">
        <f t="shared" si="0"/>
        <v>1430</v>
      </c>
      <c r="J53" s="23">
        <f>Tabla_query__7[[#This Row],[INVENTARIO ACTUAL]]*Tabla_query__7[[#This Row],[COSTO DEL MERCADO]]</f>
        <v>1430</v>
      </c>
      <c r="K53" s="10" t="s">
        <v>11</v>
      </c>
      <c r="L53" s="9" t="s">
        <v>12</v>
      </c>
      <c r="M53" s="9"/>
      <c r="N53" s="9" t="s">
        <v>37</v>
      </c>
    </row>
    <row r="54" spans="1:14" ht="16.5" x14ac:dyDescent="0.25">
      <c r="A54">
        <v>47</v>
      </c>
      <c r="B54" s="26" t="s">
        <v>88</v>
      </c>
      <c r="C54" s="8">
        <v>45625</v>
      </c>
      <c r="D54" s="8">
        <v>45657</v>
      </c>
      <c r="E54" s="9">
        <v>44103105</v>
      </c>
      <c r="F54" s="7">
        <v>17</v>
      </c>
      <c r="G54" s="9">
        <v>17</v>
      </c>
      <c r="H54" s="22">
        <v>70</v>
      </c>
      <c r="I54" s="22">
        <f t="shared" si="0"/>
        <v>1190</v>
      </c>
      <c r="J54" s="23">
        <f>Tabla_query__7[[#This Row],[INVENTARIO ACTUAL]]*Tabla_query__7[[#This Row],[COSTO DEL MERCADO]]</f>
        <v>1190</v>
      </c>
      <c r="K54" s="10" t="s">
        <v>11</v>
      </c>
      <c r="L54" s="9" t="s">
        <v>12</v>
      </c>
      <c r="M54" s="9" t="s">
        <v>89</v>
      </c>
      <c r="N54" s="9" t="s">
        <v>37</v>
      </c>
    </row>
    <row r="55" spans="1:14" ht="33" x14ac:dyDescent="0.25">
      <c r="A55">
        <v>48</v>
      </c>
      <c r="B55" s="26" t="s">
        <v>90</v>
      </c>
      <c r="C55" s="8">
        <v>45625</v>
      </c>
      <c r="D55" s="8">
        <v>45657</v>
      </c>
      <c r="E55" s="9">
        <v>14111519</v>
      </c>
      <c r="F55" s="7">
        <v>150</v>
      </c>
      <c r="G55" s="9">
        <v>316</v>
      </c>
      <c r="H55" s="22">
        <v>250</v>
      </c>
      <c r="I55" s="22">
        <f t="shared" si="0"/>
        <v>37500</v>
      </c>
      <c r="J55" s="23">
        <f>Tabla_query__7[[#This Row],[INVENTARIO ACTUAL]]*Tabla_query__7[[#This Row],[COSTO DEL MERCADO]]</f>
        <v>79000</v>
      </c>
      <c r="K55" s="10" t="s">
        <v>91</v>
      </c>
      <c r="L55" s="10" t="s">
        <v>12</v>
      </c>
      <c r="M55" s="9" t="s">
        <v>92</v>
      </c>
      <c r="N55" s="9" t="s">
        <v>93</v>
      </c>
    </row>
    <row r="56" spans="1:14" ht="16.5" x14ac:dyDescent="0.25">
      <c r="A56">
        <v>49</v>
      </c>
      <c r="B56" s="26" t="s">
        <v>94</v>
      </c>
      <c r="C56" s="8">
        <v>45625</v>
      </c>
      <c r="D56" s="8">
        <v>45657</v>
      </c>
      <c r="E56" s="9">
        <v>44103105</v>
      </c>
      <c r="F56" s="7">
        <v>2</v>
      </c>
      <c r="G56" s="9">
        <v>2</v>
      </c>
      <c r="H56" s="22">
        <v>520</v>
      </c>
      <c r="I56" s="22">
        <f t="shared" si="0"/>
        <v>1040</v>
      </c>
      <c r="J56" s="23">
        <f>Tabla_query__7[[#This Row],[INVENTARIO ACTUAL]]*Tabla_query__7[[#This Row],[COSTO DEL MERCADO]]</f>
        <v>1040</v>
      </c>
      <c r="K56" s="10" t="s">
        <v>11</v>
      </c>
      <c r="L56" s="10" t="s">
        <v>12</v>
      </c>
      <c r="M56" s="9" t="s">
        <v>95</v>
      </c>
      <c r="N56" s="9" t="s">
        <v>74</v>
      </c>
    </row>
    <row r="57" spans="1:14" ht="16.5" x14ac:dyDescent="0.25">
      <c r="A57">
        <v>50</v>
      </c>
      <c r="B57" s="26" t="s">
        <v>96</v>
      </c>
      <c r="C57" s="8">
        <v>45625</v>
      </c>
      <c r="D57" s="8">
        <v>45657</v>
      </c>
      <c r="E57" s="9">
        <v>44103105</v>
      </c>
      <c r="F57" s="7">
        <v>2</v>
      </c>
      <c r="G57" s="9">
        <v>2</v>
      </c>
      <c r="H57" s="22">
        <v>520</v>
      </c>
      <c r="I57" s="22">
        <f t="shared" si="0"/>
        <v>1040</v>
      </c>
      <c r="J57" s="23">
        <f>Tabla_query__7[[#This Row],[INVENTARIO ACTUAL]]*Tabla_query__7[[#This Row],[COSTO DEL MERCADO]]</f>
        <v>1040</v>
      </c>
      <c r="K57" s="10" t="s">
        <v>11</v>
      </c>
      <c r="L57" s="10" t="s">
        <v>12</v>
      </c>
      <c r="M57" s="9" t="s">
        <v>95</v>
      </c>
      <c r="N57" s="9" t="s">
        <v>74</v>
      </c>
    </row>
    <row r="58" spans="1:14" ht="16.5" x14ac:dyDescent="0.25">
      <c r="A58">
        <v>51</v>
      </c>
      <c r="B58" s="26" t="s">
        <v>97</v>
      </c>
      <c r="C58" s="8">
        <v>45625</v>
      </c>
      <c r="D58" s="8">
        <v>45657</v>
      </c>
      <c r="E58" s="9">
        <v>44103103</v>
      </c>
      <c r="F58" s="7">
        <v>0</v>
      </c>
      <c r="G58" s="9">
        <v>0</v>
      </c>
      <c r="H58" s="22">
        <v>520</v>
      </c>
      <c r="I58" s="22">
        <f t="shared" si="0"/>
        <v>0</v>
      </c>
      <c r="J58" s="23">
        <f>Tabla_query__7[[#This Row],[INVENTARIO ACTUAL]]*Tabla_query__7[[#This Row],[COSTO DEL MERCADO]]</f>
        <v>0</v>
      </c>
      <c r="K58" s="10" t="s">
        <v>11</v>
      </c>
      <c r="L58" s="10" t="s">
        <v>12</v>
      </c>
      <c r="M58" s="9" t="s">
        <v>95</v>
      </c>
      <c r="N58" s="9" t="s">
        <v>74</v>
      </c>
    </row>
    <row r="59" spans="1:14" ht="16.5" x14ac:dyDescent="0.25">
      <c r="A59">
        <v>52</v>
      </c>
      <c r="B59" s="26" t="s">
        <v>98</v>
      </c>
      <c r="C59" s="8">
        <v>45625</v>
      </c>
      <c r="D59" s="8">
        <v>45657</v>
      </c>
      <c r="E59" s="9">
        <v>44103105</v>
      </c>
      <c r="F59" s="7">
        <v>2</v>
      </c>
      <c r="G59" s="9">
        <v>2</v>
      </c>
      <c r="H59" s="22">
        <v>520</v>
      </c>
      <c r="I59" s="22">
        <f t="shared" si="0"/>
        <v>1040</v>
      </c>
      <c r="J59" s="23">
        <f>Tabla_query__7[[#This Row],[INVENTARIO ACTUAL]]*Tabla_query__7[[#This Row],[COSTO DEL MERCADO]]</f>
        <v>1040</v>
      </c>
      <c r="K59" s="10" t="s">
        <v>11</v>
      </c>
      <c r="L59" s="10" t="s">
        <v>12</v>
      </c>
      <c r="M59" s="9" t="s">
        <v>95</v>
      </c>
      <c r="N59" s="9" t="s">
        <v>74</v>
      </c>
    </row>
    <row r="60" spans="1:14" ht="16.5" x14ac:dyDescent="0.25">
      <c r="A60">
        <v>53</v>
      </c>
      <c r="B60" s="26" t="s">
        <v>99</v>
      </c>
      <c r="C60" s="8">
        <v>45625</v>
      </c>
      <c r="D60" s="8">
        <v>45657</v>
      </c>
      <c r="E60" s="9">
        <v>44122106</v>
      </c>
      <c r="F60" s="7">
        <v>0</v>
      </c>
      <c r="G60" s="9">
        <v>0</v>
      </c>
      <c r="H60" s="22">
        <v>9</v>
      </c>
      <c r="I60" s="22">
        <f t="shared" si="0"/>
        <v>0</v>
      </c>
      <c r="J60" s="23">
        <f>Tabla_query__7[[#This Row],[INVENTARIO ACTUAL]]*Tabla_query__7[[#This Row],[COSTO DEL MERCADO]]</f>
        <v>0</v>
      </c>
      <c r="K60" s="10" t="s">
        <v>91</v>
      </c>
      <c r="L60" s="9" t="s">
        <v>12</v>
      </c>
      <c r="M60" s="9"/>
      <c r="N60" s="9" t="s">
        <v>20</v>
      </c>
    </row>
    <row r="61" spans="1:14" ht="16.5" x14ac:dyDescent="0.25">
      <c r="A61">
        <v>54</v>
      </c>
      <c r="B61" s="26" t="s">
        <v>100</v>
      </c>
      <c r="C61" s="8">
        <v>45625</v>
      </c>
      <c r="D61" s="8">
        <v>45657</v>
      </c>
      <c r="E61" s="9">
        <v>47131603</v>
      </c>
      <c r="F61" s="7">
        <v>2</v>
      </c>
      <c r="G61" s="9">
        <v>2</v>
      </c>
      <c r="H61" s="22">
        <v>50</v>
      </c>
      <c r="I61" s="22">
        <f t="shared" si="0"/>
        <v>100</v>
      </c>
      <c r="J61" s="23">
        <f>Tabla_query__7[[#This Row],[INVENTARIO ACTUAL]]*Tabla_query__7[[#This Row],[COSTO DEL MERCADO]]</f>
        <v>100</v>
      </c>
      <c r="K61" s="10" t="s">
        <v>24</v>
      </c>
      <c r="L61" s="9" t="s">
        <v>12</v>
      </c>
      <c r="M61" s="9"/>
      <c r="N61" s="9" t="s">
        <v>17</v>
      </c>
    </row>
    <row r="62" spans="1:14" ht="16.5" x14ac:dyDescent="0.25">
      <c r="A62">
        <v>55</v>
      </c>
      <c r="B62" s="26" t="s">
        <v>101</v>
      </c>
      <c r="C62" s="8">
        <v>45625</v>
      </c>
      <c r="D62" s="8">
        <v>45657</v>
      </c>
      <c r="E62" s="9">
        <v>44103105</v>
      </c>
      <c r="F62" s="7">
        <v>22</v>
      </c>
      <c r="G62" s="9">
        <v>22</v>
      </c>
      <c r="H62" s="22">
        <v>45</v>
      </c>
      <c r="I62" s="22">
        <f t="shared" si="0"/>
        <v>990</v>
      </c>
      <c r="J62" s="23">
        <f>Tabla_query__7[[#This Row],[INVENTARIO ACTUAL]]*Tabla_query__7[[#This Row],[COSTO DEL MERCADO]]</f>
        <v>990</v>
      </c>
      <c r="K62" s="10" t="s">
        <v>11</v>
      </c>
      <c r="L62" s="10" t="s">
        <v>12</v>
      </c>
      <c r="M62" s="9"/>
      <c r="N62" s="9" t="s">
        <v>37</v>
      </c>
    </row>
    <row r="63" spans="1:14" ht="16.5" x14ac:dyDescent="0.25">
      <c r="A63">
        <v>56</v>
      </c>
      <c r="B63" s="26" t="s">
        <v>102</v>
      </c>
      <c r="C63" s="8">
        <v>45625</v>
      </c>
      <c r="D63" s="8">
        <v>45657</v>
      </c>
      <c r="E63" s="9">
        <v>44122106</v>
      </c>
      <c r="F63" s="7">
        <v>0</v>
      </c>
      <c r="G63" s="9">
        <v>15</v>
      </c>
      <c r="H63" s="22">
        <v>50</v>
      </c>
      <c r="I63" s="22">
        <f t="shared" si="0"/>
        <v>0</v>
      </c>
      <c r="J63" s="23">
        <f>Tabla_query__7[[#This Row],[INVENTARIO ACTUAL]]*Tabla_query__7[[#This Row],[COSTO DEL MERCADO]]</f>
        <v>750</v>
      </c>
      <c r="K63" s="10" t="s">
        <v>11</v>
      </c>
      <c r="L63" s="10" t="s">
        <v>12</v>
      </c>
      <c r="M63" s="9"/>
      <c r="N63" s="9" t="s">
        <v>37</v>
      </c>
    </row>
    <row r="64" spans="1:14" ht="49.5" x14ac:dyDescent="0.25">
      <c r="A64">
        <v>57</v>
      </c>
      <c r="B64" s="26" t="s">
        <v>103</v>
      </c>
      <c r="C64" s="8">
        <v>45625</v>
      </c>
      <c r="D64" s="8">
        <v>45657</v>
      </c>
      <c r="E64" s="9">
        <v>44103103</v>
      </c>
      <c r="F64" s="7">
        <v>0</v>
      </c>
      <c r="G64" s="9">
        <v>0</v>
      </c>
      <c r="H64" s="22">
        <v>3175</v>
      </c>
      <c r="I64" s="22">
        <f t="shared" si="0"/>
        <v>0</v>
      </c>
      <c r="J64" s="23">
        <f>Tabla_query__7[[#This Row],[INVENTARIO ACTUAL]]*Tabla_query__7[[#This Row],[COSTO DEL MERCADO]]</f>
        <v>0</v>
      </c>
      <c r="K64" s="10" t="s">
        <v>11</v>
      </c>
      <c r="L64" s="9" t="s">
        <v>12</v>
      </c>
      <c r="M64" s="9" t="s">
        <v>104</v>
      </c>
      <c r="N64" s="9" t="s">
        <v>74</v>
      </c>
    </row>
    <row r="65" spans="1:14" ht="33" x14ac:dyDescent="0.25">
      <c r="A65">
        <v>58</v>
      </c>
      <c r="B65" s="26" t="s">
        <v>105</v>
      </c>
      <c r="C65" s="8">
        <v>45625</v>
      </c>
      <c r="D65" s="8">
        <v>45657</v>
      </c>
      <c r="E65" s="9">
        <v>44122003</v>
      </c>
      <c r="F65" s="7">
        <v>0</v>
      </c>
      <c r="G65" s="9">
        <v>10</v>
      </c>
      <c r="H65" s="22">
        <v>80</v>
      </c>
      <c r="I65" s="22">
        <f t="shared" si="0"/>
        <v>0</v>
      </c>
      <c r="J65" s="23">
        <f>Tabla_query__7[[#This Row],[INVENTARIO ACTUAL]]*Tabla_query__7[[#This Row],[COSTO DEL MERCADO]]</f>
        <v>800</v>
      </c>
      <c r="K65" s="10" t="s">
        <v>11</v>
      </c>
      <c r="L65" s="10" t="s">
        <v>12</v>
      </c>
      <c r="M65" s="9"/>
      <c r="N65" s="9" t="s">
        <v>37</v>
      </c>
    </row>
    <row r="66" spans="1:14" ht="33" x14ac:dyDescent="0.25">
      <c r="A66">
        <v>59</v>
      </c>
      <c r="B66" s="26" t="s">
        <v>106</v>
      </c>
      <c r="C66" s="8">
        <v>45625</v>
      </c>
      <c r="D66" s="8">
        <v>45657</v>
      </c>
      <c r="E66" s="9">
        <v>44122003</v>
      </c>
      <c r="F66" s="7">
        <v>0</v>
      </c>
      <c r="G66" s="9">
        <v>5</v>
      </c>
      <c r="H66" s="22">
        <v>128</v>
      </c>
      <c r="I66" s="22">
        <f t="shared" si="0"/>
        <v>0</v>
      </c>
      <c r="J66" s="23">
        <f>Tabla_query__7[[#This Row],[INVENTARIO ACTUAL]]*Tabla_query__7[[#This Row],[COSTO DEL MERCADO]]</f>
        <v>640</v>
      </c>
      <c r="K66" s="10" t="s">
        <v>11</v>
      </c>
      <c r="L66" s="10" t="s">
        <v>12</v>
      </c>
      <c r="M66" s="9"/>
      <c r="N66" s="9" t="s">
        <v>37</v>
      </c>
    </row>
    <row r="67" spans="1:14" ht="33" x14ac:dyDescent="0.25">
      <c r="A67">
        <v>60</v>
      </c>
      <c r="B67" s="26" t="s">
        <v>107</v>
      </c>
      <c r="C67" s="8">
        <v>45625</v>
      </c>
      <c r="D67" s="8">
        <v>45657</v>
      </c>
      <c r="E67" s="9">
        <v>44122016</v>
      </c>
      <c r="F67" s="7">
        <v>115</v>
      </c>
      <c r="G67" s="9">
        <v>115</v>
      </c>
      <c r="H67" s="22">
        <v>70</v>
      </c>
      <c r="I67" s="22">
        <f t="shared" si="0"/>
        <v>8050</v>
      </c>
      <c r="J67" s="23">
        <f>Tabla_query__7[[#This Row],[INVENTARIO ACTUAL]]*Tabla_query__7[[#This Row],[COSTO DEL MERCADO]]</f>
        <v>8050</v>
      </c>
      <c r="K67" s="10" t="s">
        <v>11</v>
      </c>
      <c r="L67" s="10" t="s">
        <v>12</v>
      </c>
      <c r="M67" s="9"/>
      <c r="N67" s="9" t="s">
        <v>37</v>
      </c>
    </row>
    <row r="68" spans="1:14" ht="33" x14ac:dyDescent="0.25">
      <c r="A68">
        <v>61</v>
      </c>
      <c r="B68" s="26" t="s">
        <v>108</v>
      </c>
      <c r="C68" s="8">
        <v>45625</v>
      </c>
      <c r="D68" s="8">
        <v>45657</v>
      </c>
      <c r="E68" s="9">
        <v>44122016</v>
      </c>
      <c r="F68" s="7">
        <v>0</v>
      </c>
      <c r="G68" s="9">
        <v>168</v>
      </c>
      <c r="H68" s="22">
        <v>15</v>
      </c>
      <c r="I68" s="22">
        <f t="shared" si="0"/>
        <v>0</v>
      </c>
      <c r="J68" s="23">
        <f>Tabla_query__7[[#This Row],[INVENTARIO ACTUAL]]*Tabla_query__7[[#This Row],[COSTO DEL MERCADO]]</f>
        <v>2520</v>
      </c>
      <c r="K68" s="10" t="s">
        <v>11</v>
      </c>
      <c r="L68" s="10" t="s">
        <v>12</v>
      </c>
      <c r="M68" s="9"/>
      <c r="N68" s="9" t="s">
        <v>37</v>
      </c>
    </row>
    <row r="69" spans="1:14" ht="33" x14ac:dyDescent="0.25">
      <c r="A69">
        <v>62</v>
      </c>
      <c r="B69" s="26" t="s">
        <v>109</v>
      </c>
      <c r="C69" s="8">
        <v>45625</v>
      </c>
      <c r="D69" s="8">
        <v>45657</v>
      </c>
      <c r="E69" s="9">
        <v>44122016</v>
      </c>
      <c r="F69" s="7">
        <v>55</v>
      </c>
      <c r="G69" s="9">
        <v>90</v>
      </c>
      <c r="H69" s="22">
        <v>50</v>
      </c>
      <c r="I69" s="22">
        <f t="shared" si="0"/>
        <v>2750</v>
      </c>
      <c r="J69" s="23">
        <f>Tabla_query__7[[#This Row],[INVENTARIO ACTUAL]]*Tabla_query__7[[#This Row],[COSTO DEL MERCADO]]</f>
        <v>4500</v>
      </c>
      <c r="K69" s="10" t="s">
        <v>11</v>
      </c>
      <c r="L69" s="10" t="s">
        <v>12</v>
      </c>
      <c r="M69" s="9"/>
      <c r="N69" s="9" t="s">
        <v>37</v>
      </c>
    </row>
    <row r="70" spans="1:14" ht="33" x14ac:dyDescent="0.25">
      <c r="A70">
        <v>63</v>
      </c>
      <c r="B70" s="26" t="s">
        <v>110</v>
      </c>
      <c r="C70" s="8">
        <v>45625</v>
      </c>
      <c r="D70" s="8">
        <v>45657</v>
      </c>
      <c r="E70" s="9">
        <v>44122016</v>
      </c>
      <c r="F70" s="7">
        <v>24</v>
      </c>
      <c r="G70" s="9">
        <v>58</v>
      </c>
      <c r="H70" s="22">
        <v>25</v>
      </c>
      <c r="I70" s="22">
        <f t="shared" si="0"/>
        <v>600</v>
      </c>
      <c r="J70" s="23">
        <f>Tabla_query__7[[#This Row],[INVENTARIO ACTUAL]]*Tabla_query__7[[#This Row],[COSTO DEL MERCADO]]</f>
        <v>1450</v>
      </c>
      <c r="K70" s="10" t="s">
        <v>11</v>
      </c>
      <c r="L70" s="10" t="s">
        <v>12</v>
      </c>
      <c r="M70" s="9"/>
      <c r="N70" s="9" t="s">
        <v>37</v>
      </c>
    </row>
    <row r="71" spans="1:14" ht="16.5" x14ac:dyDescent="0.25">
      <c r="A71">
        <v>64</v>
      </c>
      <c r="B71" s="26" t="s">
        <v>111</v>
      </c>
      <c r="C71" s="8">
        <v>45625</v>
      </c>
      <c r="D71" s="8">
        <v>45657</v>
      </c>
      <c r="E71" s="9">
        <v>47131829</v>
      </c>
      <c r="F71" s="7">
        <v>20</v>
      </c>
      <c r="G71" s="9">
        <v>17</v>
      </c>
      <c r="H71" s="22">
        <v>198</v>
      </c>
      <c r="I71" s="22">
        <f t="shared" si="0"/>
        <v>3960</v>
      </c>
      <c r="J71" s="23">
        <f>Tabla_query__7[[#This Row],[INVENTARIO ACTUAL]]*Tabla_query__7[[#This Row],[COSTO DEL MERCADO]]</f>
        <v>3366</v>
      </c>
      <c r="K71" s="10" t="s">
        <v>16</v>
      </c>
      <c r="L71" s="9" t="s">
        <v>12</v>
      </c>
      <c r="M71" s="9"/>
      <c r="N71" s="9" t="s">
        <v>112</v>
      </c>
    </row>
    <row r="72" spans="1:14" ht="16.5" x14ac:dyDescent="0.25">
      <c r="A72">
        <v>65</v>
      </c>
      <c r="B72" s="26" t="s">
        <v>113</v>
      </c>
      <c r="C72" s="8">
        <v>45625</v>
      </c>
      <c r="D72" s="8">
        <v>45657</v>
      </c>
      <c r="E72" s="9">
        <v>44122010</v>
      </c>
      <c r="F72" s="7">
        <v>0</v>
      </c>
      <c r="G72" s="9">
        <v>0</v>
      </c>
      <c r="H72" s="22">
        <v>0</v>
      </c>
      <c r="I72" s="22">
        <f t="shared" si="0"/>
        <v>0</v>
      </c>
      <c r="J72" s="23">
        <f>Tabla_query__7[[#This Row],[INVENTARIO ACTUAL]]*Tabla_query__7[[#This Row],[COSTO DEL MERCADO]]</f>
        <v>0</v>
      </c>
      <c r="K72" s="10" t="s">
        <v>11</v>
      </c>
      <c r="L72" s="9" t="s">
        <v>12</v>
      </c>
      <c r="M72" s="9"/>
      <c r="N72" s="9" t="s">
        <v>20</v>
      </c>
    </row>
    <row r="73" spans="1:14" ht="16.5" x14ac:dyDescent="0.25">
      <c r="A73">
        <v>66</v>
      </c>
      <c r="B73" s="34" t="s">
        <v>114</v>
      </c>
      <c r="C73" s="8">
        <v>45625</v>
      </c>
      <c r="D73" s="8">
        <v>45657</v>
      </c>
      <c r="E73" s="9">
        <v>44121706</v>
      </c>
      <c r="F73" s="7">
        <v>447</v>
      </c>
      <c r="G73" s="9"/>
      <c r="H73" s="22">
        <v>0</v>
      </c>
      <c r="I73" s="22">
        <f t="shared" ref="I73:I136" si="1">F73*H73</f>
        <v>0</v>
      </c>
      <c r="J73" s="23">
        <f>Tabla_query__7[[#This Row],[INVENTARIO ACTUAL]]*Tabla_query__7[[#This Row],[COSTO DEL MERCADO]]</f>
        <v>0</v>
      </c>
      <c r="K73" s="10" t="s">
        <v>11</v>
      </c>
      <c r="L73" s="9" t="s">
        <v>59</v>
      </c>
      <c r="M73" s="9"/>
      <c r="N73" s="9" t="s">
        <v>115</v>
      </c>
    </row>
    <row r="74" spans="1:14" ht="16.5" x14ac:dyDescent="0.25">
      <c r="A74">
        <v>67</v>
      </c>
      <c r="B74" s="26" t="s">
        <v>116</v>
      </c>
      <c r="C74" s="8">
        <v>45625</v>
      </c>
      <c r="D74" s="8">
        <v>45657</v>
      </c>
      <c r="E74" s="9">
        <v>12141901</v>
      </c>
      <c r="F74" s="7">
        <v>36</v>
      </c>
      <c r="G74" s="9">
        <v>36</v>
      </c>
      <c r="H74" s="22">
        <v>50</v>
      </c>
      <c r="I74" s="22">
        <f t="shared" si="1"/>
        <v>1800</v>
      </c>
      <c r="J74" s="23">
        <f>Tabla_query__7[[#This Row],[INVENTARIO ACTUAL]]*Tabla_query__7[[#This Row],[COSTO DEL MERCADO]]</f>
        <v>1800</v>
      </c>
      <c r="K74" s="10" t="s">
        <v>35</v>
      </c>
      <c r="L74" s="9" t="s">
        <v>12</v>
      </c>
      <c r="M74" s="9"/>
      <c r="N74" s="9" t="s">
        <v>33</v>
      </c>
    </row>
    <row r="75" spans="1:14" ht="33" x14ac:dyDescent="0.25">
      <c r="A75">
        <v>68</v>
      </c>
      <c r="B75" s="26" t="s">
        <v>117</v>
      </c>
      <c r="C75" s="8">
        <v>45625</v>
      </c>
      <c r="D75" s="8">
        <v>45657</v>
      </c>
      <c r="E75" s="9"/>
      <c r="F75" s="7">
        <v>21</v>
      </c>
      <c r="G75" s="9">
        <v>21</v>
      </c>
      <c r="H75" s="22">
        <v>31</v>
      </c>
      <c r="I75" s="22">
        <f t="shared" si="1"/>
        <v>651</v>
      </c>
      <c r="J75" s="23">
        <f>Tabla_query__7[[#This Row],[INVENTARIO ACTUAL]]*Tabla_query__7[[#This Row],[COSTO DEL MERCADO]]</f>
        <v>651</v>
      </c>
      <c r="K75" s="10" t="s">
        <v>35</v>
      </c>
      <c r="L75" s="10" t="s">
        <v>12</v>
      </c>
      <c r="M75" s="9"/>
      <c r="N75" s="9" t="s">
        <v>118</v>
      </c>
    </row>
    <row r="76" spans="1:14" ht="16.5" x14ac:dyDescent="0.25">
      <c r="A76">
        <v>69</v>
      </c>
      <c r="B76" s="26" t="s">
        <v>119</v>
      </c>
      <c r="C76" s="8">
        <v>45625</v>
      </c>
      <c r="D76" s="8">
        <v>45657</v>
      </c>
      <c r="E76" s="9">
        <v>44103105</v>
      </c>
      <c r="F76" s="7">
        <v>0</v>
      </c>
      <c r="G76" s="9">
        <v>0</v>
      </c>
      <c r="H76" s="22">
        <v>84</v>
      </c>
      <c r="I76" s="22">
        <f t="shared" si="1"/>
        <v>0</v>
      </c>
      <c r="J76" s="23">
        <f>Tabla_query__7[[#This Row],[INVENTARIO ACTUAL]]*Tabla_query__7[[#This Row],[COSTO DEL MERCADO]]</f>
        <v>0</v>
      </c>
      <c r="K76" s="10" t="s">
        <v>11</v>
      </c>
      <c r="L76" s="10" t="s">
        <v>12</v>
      </c>
      <c r="M76" s="9"/>
      <c r="N76" s="9" t="s">
        <v>37</v>
      </c>
    </row>
    <row r="77" spans="1:14" ht="16.5" x14ac:dyDescent="0.25">
      <c r="A77">
        <v>70</v>
      </c>
      <c r="B77" s="26" t="s">
        <v>120</v>
      </c>
      <c r="C77" s="8">
        <v>45625</v>
      </c>
      <c r="D77" s="8">
        <v>45657</v>
      </c>
      <c r="E77" s="9">
        <v>44103105</v>
      </c>
      <c r="F77" s="7">
        <v>0</v>
      </c>
      <c r="G77" s="9">
        <v>10</v>
      </c>
      <c r="H77" s="22">
        <v>25</v>
      </c>
      <c r="I77" s="22">
        <f t="shared" si="1"/>
        <v>0</v>
      </c>
      <c r="J77" s="23">
        <f>Tabla_query__7[[#This Row],[INVENTARIO ACTUAL]]*Tabla_query__7[[#This Row],[COSTO DEL MERCADO]]</f>
        <v>250</v>
      </c>
      <c r="K77" s="10" t="s">
        <v>11</v>
      </c>
      <c r="L77" s="10" t="s">
        <v>12</v>
      </c>
      <c r="M77" s="9"/>
      <c r="N77" s="9" t="s">
        <v>37</v>
      </c>
    </row>
    <row r="78" spans="1:14" ht="16.5" x14ac:dyDescent="0.25">
      <c r="A78">
        <v>71</v>
      </c>
      <c r="B78" s="26" t="s">
        <v>121</v>
      </c>
      <c r="C78" s="8">
        <v>45625</v>
      </c>
      <c r="D78" s="8">
        <v>45657</v>
      </c>
      <c r="E78" s="9">
        <v>50161509</v>
      </c>
      <c r="F78" s="7">
        <v>7</v>
      </c>
      <c r="G78" s="9">
        <v>5</v>
      </c>
      <c r="H78" s="22">
        <v>250</v>
      </c>
      <c r="I78" s="22">
        <f t="shared" si="1"/>
        <v>1750</v>
      </c>
      <c r="J78" s="23">
        <f>Tabla_query__7[[#This Row],[INVENTARIO ACTUAL]]*Tabla_query__7[[#This Row],[COSTO DEL MERCADO]]</f>
        <v>1250</v>
      </c>
      <c r="K78" s="10" t="s">
        <v>19</v>
      </c>
      <c r="L78" s="9" t="s">
        <v>12</v>
      </c>
      <c r="M78" s="9"/>
      <c r="N78" s="9" t="s">
        <v>65</v>
      </c>
    </row>
    <row r="79" spans="1:14" ht="16.5" x14ac:dyDescent="0.25">
      <c r="A79">
        <v>72</v>
      </c>
      <c r="B79" s="26" t="s">
        <v>122</v>
      </c>
      <c r="C79" s="8">
        <v>45625</v>
      </c>
      <c r="D79" s="8">
        <v>45657</v>
      </c>
      <c r="E79" s="9">
        <v>7131829</v>
      </c>
      <c r="F79" s="7">
        <v>13</v>
      </c>
      <c r="G79" s="9">
        <v>13</v>
      </c>
      <c r="H79" s="22">
        <v>184</v>
      </c>
      <c r="I79" s="22">
        <f t="shared" si="1"/>
        <v>2392</v>
      </c>
      <c r="J79" s="23">
        <f>Tabla_query__7[[#This Row],[INVENTARIO ACTUAL]]*Tabla_query__7[[#This Row],[COSTO DEL MERCADO]]</f>
        <v>2392</v>
      </c>
      <c r="K79" s="10" t="s">
        <v>24</v>
      </c>
      <c r="L79" s="9" t="s">
        <v>12</v>
      </c>
      <c r="M79" s="9" t="s">
        <v>123</v>
      </c>
      <c r="N79" s="9" t="s">
        <v>20</v>
      </c>
    </row>
    <row r="80" spans="1:14" ht="16.5" x14ac:dyDescent="0.25">
      <c r="A80">
        <v>73</v>
      </c>
      <c r="B80" s="26" t="s">
        <v>124</v>
      </c>
      <c r="C80" s="8">
        <v>45625</v>
      </c>
      <c r="D80" s="8">
        <v>45657</v>
      </c>
      <c r="E80" s="9">
        <v>12141901</v>
      </c>
      <c r="F80" s="7">
        <v>2</v>
      </c>
      <c r="G80" s="9">
        <v>0</v>
      </c>
      <c r="H80" s="22">
        <v>50</v>
      </c>
      <c r="I80" s="22">
        <f t="shared" si="1"/>
        <v>100</v>
      </c>
      <c r="J80" s="23">
        <f>Tabla_query__7[[#This Row],[INVENTARIO ACTUAL]]*Tabla_query__7[[#This Row],[COSTO DEL MERCADO]]</f>
        <v>0</v>
      </c>
      <c r="K80" s="10" t="s">
        <v>35</v>
      </c>
      <c r="L80" s="9" t="s">
        <v>12</v>
      </c>
      <c r="M80" s="9"/>
      <c r="N80" s="9" t="s">
        <v>33</v>
      </c>
    </row>
    <row r="81" spans="1:14" ht="16.5" x14ac:dyDescent="0.25">
      <c r="A81">
        <v>74</v>
      </c>
      <c r="B81" s="26" t="s">
        <v>125</v>
      </c>
      <c r="C81" s="8">
        <v>45625</v>
      </c>
      <c r="D81" s="8">
        <v>45657</v>
      </c>
      <c r="E81" s="9">
        <v>12141901</v>
      </c>
      <c r="F81" s="7">
        <v>408</v>
      </c>
      <c r="G81" s="9">
        <v>357</v>
      </c>
      <c r="H81" s="22">
        <v>50</v>
      </c>
      <c r="I81" s="22">
        <f t="shared" si="1"/>
        <v>20400</v>
      </c>
      <c r="J81" s="23">
        <f>Tabla_query__7[[#This Row],[INVENTARIO ACTUAL]]*Tabla_query__7[[#This Row],[COSTO DEL MERCADO]]</f>
        <v>17850</v>
      </c>
      <c r="K81" s="10" t="s">
        <v>35</v>
      </c>
      <c r="L81" s="9" t="s">
        <v>12</v>
      </c>
      <c r="M81" s="9"/>
      <c r="N81" s="9" t="s">
        <v>115</v>
      </c>
    </row>
    <row r="82" spans="1:14" ht="16.5" x14ac:dyDescent="0.25">
      <c r="A82">
        <v>75</v>
      </c>
      <c r="B82" s="26" t="s">
        <v>126</v>
      </c>
      <c r="C82" s="8">
        <v>45625</v>
      </c>
      <c r="D82" s="8">
        <v>45657</v>
      </c>
      <c r="E82" s="9"/>
      <c r="F82" s="7">
        <v>6</v>
      </c>
      <c r="G82" s="9">
        <v>6</v>
      </c>
      <c r="H82" s="22">
        <v>67</v>
      </c>
      <c r="I82" s="22">
        <f t="shared" si="1"/>
        <v>402</v>
      </c>
      <c r="J82" s="23">
        <f>Tabla_query__7[[#This Row],[INVENTARIO ACTUAL]]*Tabla_query__7[[#This Row],[COSTO DEL MERCADO]]</f>
        <v>402</v>
      </c>
      <c r="K82" s="10" t="s">
        <v>35</v>
      </c>
      <c r="L82" s="10" t="s">
        <v>12</v>
      </c>
      <c r="M82" s="9"/>
      <c r="N82" s="9" t="s">
        <v>33</v>
      </c>
    </row>
    <row r="83" spans="1:14" ht="16.5" x14ac:dyDescent="0.25">
      <c r="A83">
        <v>76</v>
      </c>
      <c r="B83" s="26" t="s">
        <v>127</v>
      </c>
      <c r="C83" s="8">
        <v>45625</v>
      </c>
      <c r="D83" s="8">
        <v>45657</v>
      </c>
      <c r="E83" s="9">
        <v>12141901</v>
      </c>
      <c r="F83" s="7">
        <v>8</v>
      </c>
      <c r="G83" s="9">
        <v>7</v>
      </c>
      <c r="H83" s="22">
        <v>150</v>
      </c>
      <c r="I83" s="22">
        <f t="shared" si="1"/>
        <v>1200</v>
      </c>
      <c r="J83" s="23">
        <f>Tabla_query__7[[#This Row],[INVENTARIO ACTUAL]]*Tabla_query__7[[#This Row],[COSTO DEL MERCADO]]</f>
        <v>1050</v>
      </c>
      <c r="K83" s="10" t="s">
        <v>35</v>
      </c>
      <c r="L83" s="9" t="s">
        <v>12</v>
      </c>
      <c r="M83" s="9"/>
      <c r="N83" s="9" t="s">
        <v>33</v>
      </c>
    </row>
    <row r="84" spans="1:14" ht="16.5" x14ac:dyDescent="0.25">
      <c r="A84">
        <v>77</v>
      </c>
      <c r="B84" s="26" t="s">
        <v>128</v>
      </c>
      <c r="C84" s="8">
        <v>45625</v>
      </c>
      <c r="D84" s="8">
        <v>45657</v>
      </c>
      <c r="E84" s="9"/>
      <c r="F84" s="7">
        <v>1</v>
      </c>
      <c r="G84" s="9">
        <v>1</v>
      </c>
      <c r="H84" s="22">
        <v>100</v>
      </c>
      <c r="I84" s="22">
        <f t="shared" si="1"/>
        <v>100</v>
      </c>
      <c r="J84" s="23">
        <f>Tabla_query__7[[#This Row],[INVENTARIO ACTUAL]]*Tabla_query__7[[#This Row],[COSTO DEL MERCADO]]</f>
        <v>100</v>
      </c>
      <c r="K84" s="10" t="s">
        <v>35</v>
      </c>
      <c r="L84" s="9" t="s">
        <v>12</v>
      </c>
      <c r="M84" s="9"/>
      <c r="N84" s="9" t="s">
        <v>33</v>
      </c>
    </row>
    <row r="85" spans="1:14" ht="16.5" x14ac:dyDescent="0.25">
      <c r="A85">
        <v>78</v>
      </c>
      <c r="B85" s="26" t="s">
        <v>129</v>
      </c>
      <c r="C85" s="8">
        <v>45625</v>
      </c>
      <c r="D85" s="8">
        <v>45657</v>
      </c>
      <c r="E85" s="9">
        <v>12141901</v>
      </c>
      <c r="F85" s="7">
        <v>8</v>
      </c>
      <c r="G85" s="9">
        <v>7</v>
      </c>
      <c r="H85" s="22">
        <v>50</v>
      </c>
      <c r="I85" s="22">
        <f t="shared" si="1"/>
        <v>400</v>
      </c>
      <c r="J85" s="23">
        <f>Tabla_query__7[[#This Row],[INVENTARIO ACTUAL]]*Tabla_query__7[[#This Row],[COSTO DEL MERCADO]]</f>
        <v>350</v>
      </c>
      <c r="K85" s="10" t="s">
        <v>35</v>
      </c>
      <c r="L85" s="9" t="s">
        <v>12</v>
      </c>
      <c r="M85" s="9"/>
      <c r="N85" s="9" t="s">
        <v>33</v>
      </c>
    </row>
    <row r="86" spans="1:14" ht="16.5" x14ac:dyDescent="0.25">
      <c r="A86">
        <v>79</v>
      </c>
      <c r="B86" s="26" t="s">
        <v>130</v>
      </c>
      <c r="C86" s="8">
        <v>45625</v>
      </c>
      <c r="D86" s="8">
        <v>45657</v>
      </c>
      <c r="E86" s="9">
        <v>47131829</v>
      </c>
      <c r="F86" s="7">
        <v>3</v>
      </c>
      <c r="G86" s="9">
        <v>0</v>
      </c>
      <c r="H86" s="22">
        <v>270</v>
      </c>
      <c r="I86" s="22">
        <f t="shared" si="1"/>
        <v>810</v>
      </c>
      <c r="J86" s="23">
        <f>Tabla_query__7[[#This Row],[INVENTARIO ACTUAL]]*Tabla_query__7[[#This Row],[COSTO DEL MERCADO]]</f>
        <v>0</v>
      </c>
      <c r="K86" s="10" t="s">
        <v>24</v>
      </c>
      <c r="L86" s="9" t="s">
        <v>12</v>
      </c>
      <c r="M86" s="9"/>
      <c r="N86" s="9" t="s">
        <v>22</v>
      </c>
    </row>
    <row r="87" spans="1:14" ht="16.5" x14ac:dyDescent="0.25">
      <c r="A87">
        <v>80</v>
      </c>
      <c r="B87" s="26" t="s">
        <v>131</v>
      </c>
      <c r="C87" s="8">
        <v>45625</v>
      </c>
      <c r="D87" s="8">
        <v>45657</v>
      </c>
      <c r="E87" s="9">
        <v>47131829</v>
      </c>
      <c r="F87" s="7">
        <v>14</v>
      </c>
      <c r="G87" s="9">
        <v>12</v>
      </c>
      <c r="H87" s="22">
        <v>265</v>
      </c>
      <c r="I87" s="22">
        <f t="shared" si="1"/>
        <v>3710</v>
      </c>
      <c r="J87" s="23">
        <f>Tabla_query__7[[#This Row],[INVENTARIO ACTUAL]]*Tabla_query__7[[#This Row],[COSTO DEL MERCADO]]</f>
        <v>3180</v>
      </c>
      <c r="K87" s="10" t="s">
        <v>24</v>
      </c>
      <c r="L87" s="9" t="s">
        <v>12</v>
      </c>
      <c r="M87" s="9"/>
      <c r="N87" s="9" t="s">
        <v>68</v>
      </c>
    </row>
    <row r="88" spans="1:14" ht="33" x14ac:dyDescent="0.25">
      <c r="A88">
        <v>81</v>
      </c>
      <c r="B88" s="26" t="s">
        <v>132</v>
      </c>
      <c r="C88" s="8">
        <v>45625</v>
      </c>
      <c r="D88" s="8">
        <v>45657</v>
      </c>
      <c r="E88" s="9">
        <v>47131604</v>
      </c>
      <c r="F88" s="7">
        <v>11</v>
      </c>
      <c r="G88" s="9">
        <v>11</v>
      </c>
      <c r="H88" s="22">
        <v>753</v>
      </c>
      <c r="I88" s="22">
        <f t="shared" si="1"/>
        <v>8283</v>
      </c>
      <c r="J88" s="23">
        <f>Tabla_query__7[[#This Row],[INVENTARIO ACTUAL]]*Tabla_query__7[[#This Row],[COSTO DEL MERCADO]]</f>
        <v>8283</v>
      </c>
      <c r="K88" s="10" t="s">
        <v>24</v>
      </c>
      <c r="L88" s="9" t="s">
        <v>12</v>
      </c>
      <c r="M88" s="9" t="s">
        <v>133</v>
      </c>
      <c r="N88" s="9" t="s">
        <v>17</v>
      </c>
    </row>
    <row r="89" spans="1:14" ht="33" x14ac:dyDescent="0.25">
      <c r="A89">
        <v>82</v>
      </c>
      <c r="B89" s="26" t="s">
        <v>134</v>
      </c>
      <c r="C89" s="8">
        <v>45625</v>
      </c>
      <c r="D89" s="8">
        <v>45657</v>
      </c>
      <c r="E89" s="9">
        <v>44122003</v>
      </c>
      <c r="F89" s="7">
        <v>0</v>
      </c>
      <c r="G89" s="9">
        <v>0</v>
      </c>
      <c r="H89" s="22">
        <v>250</v>
      </c>
      <c r="I89" s="22">
        <f t="shared" si="1"/>
        <v>0</v>
      </c>
      <c r="J89" s="23">
        <f>Tabla_query__7[[#This Row],[INVENTARIO ACTUAL]]*Tabla_query__7[[#This Row],[COSTO DEL MERCADO]]</f>
        <v>0</v>
      </c>
      <c r="K89" s="10" t="s">
        <v>11</v>
      </c>
      <c r="L89" s="10" t="s">
        <v>12</v>
      </c>
      <c r="M89" s="9"/>
      <c r="N89" s="9" t="s">
        <v>37</v>
      </c>
    </row>
    <row r="90" spans="1:14" ht="33" x14ac:dyDescent="0.25">
      <c r="A90">
        <v>83</v>
      </c>
      <c r="B90" s="26" t="s">
        <v>135</v>
      </c>
      <c r="C90" s="8">
        <v>45625</v>
      </c>
      <c r="D90" s="8">
        <v>45657</v>
      </c>
      <c r="E90" s="9">
        <v>12191601</v>
      </c>
      <c r="F90" s="7">
        <v>0</v>
      </c>
      <c r="G90" s="9">
        <v>0</v>
      </c>
      <c r="H90" s="22">
        <v>2432</v>
      </c>
      <c r="I90" s="22">
        <f t="shared" si="1"/>
        <v>0</v>
      </c>
      <c r="J90" s="23">
        <f>Tabla_query__7[[#This Row],[INVENTARIO ACTUAL]]*Tabla_query__7[[#This Row],[COSTO DEL MERCADO]]</f>
        <v>0</v>
      </c>
      <c r="K90" s="10" t="s">
        <v>24</v>
      </c>
      <c r="L90" s="9" t="s">
        <v>12</v>
      </c>
      <c r="M90" s="9"/>
      <c r="N90" s="9" t="s">
        <v>17</v>
      </c>
    </row>
    <row r="91" spans="1:14" ht="16.5" x14ac:dyDescent="0.25">
      <c r="A91">
        <v>84</v>
      </c>
      <c r="B91" s="26" t="s">
        <v>136</v>
      </c>
      <c r="C91" s="8">
        <v>45625</v>
      </c>
      <c r="D91" s="8">
        <v>45657</v>
      </c>
      <c r="E91" s="9">
        <v>12191601</v>
      </c>
      <c r="F91" s="7">
        <v>2</v>
      </c>
      <c r="G91" s="9">
        <v>2</v>
      </c>
      <c r="H91" s="22">
        <v>500</v>
      </c>
      <c r="I91" s="22">
        <f t="shared" si="1"/>
        <v>1000</v>
      </c>
      <c r="J91" s="23">
        <f>Tabla_query__7[[#This Row],[INVENTARIO ACTUAL]]*Tabla_query__7[[#This Row],[COSTO DEL MERCADO]]</f>
        <v>1000</v>
      </c>
      <c r="K91" s="10" t="s">
        <v>24</v>
      </c>
      <c r="L91" s="9" t="s">
        <v>12</v>
      </c>
      <c r="M91" s="9"/>
      <c r="N91" s="9" t="s">
        <v>17</v>
      </c>
    </row>
    <row r="92" spans="1:14" ht="16.5" x14ac:dyDescent="0.25">
      <c r="A92">
        <v>85</v>
      </c>
      <c r="B92" s="26" t="s">
        <v>137</v>
      </c>
      <c r="C92" s="8">
        <v>45625</v>
      </c>
      <c r="D92" s="8">
        <v>45657</v>
      </c>
      <c r="E92" s="9">
        <v>47131603</v>
      </c>
      <c r="F92" s="7">
        <v>1</v>
      </c>
      <c r="G92" s="9">
        <v>1</v>
      </c>
      <c r="H92" s="22">
        <v>1150</v>
      </c>
      <c r="I92" s="22">
        <f t="shared" si="1"/>
        <v>1150</v>
      </c>
      <c r="J92" s="23">
        <f>Tabla_query__7[[#This Row],[INVENTARIO ACTUAL]]*Tabla_query__7[[#This Row],[COSTO DEL MERCADO]]</f>
        <v>1150</v>
      </c>
      <c r="K92" s="10" t="s">
        <v>138</v>
      </c>
      <c r="L92" s="9" t="s">
        <v>12</v>
      </c>
      <c r="M92" s="9"/>
      <c r="N92" s="9" t="s">
        <v>68</v>
      </c>
    </row>
    <row r="93" spans="1:14" ht="33" x14ac:dyDescent="0.25">
      <c r="A93">
        <v>86</v>
      </c>
      <c r="B93" s="26" t="s">
        <v>139</v>
      </c>
      <c r="C93" s="8">
        <v>45625</v>
      </c>
      <c r="D93" s="8">
        <v>45657</v>
      </c>
      <c r="E93" s="9"/>
      <c r="F93" s="7">
        <v>3</v>
      </c>
      <c r="G93" s="9">
        <v>3</v>
      </c>
      <c r="H93" s="22">
        <v>2000</v>
      </c>
      <c r="I93" s="22">
        <f t="shared" si="1"/>
        <v>6000</v>
      </c>
      <c r="J93" s="23">
        <f>Tabla_query__7[[#This Row],[INVENTARIO ACTUAL]]*Tabla_query__7[[#This Row],[COSTO DEL MERCADO]]</f>
        <v>6000</v>
      </c>
      <c r="K93" s="10" t="s">
        <v>140</v>
      </c>
      <c r="L93" s="10" t="s">
        <v>12</v>
      </c>
      <c r="M93" s="9" t="s">
        <v>141</v>
      </c>
      <c r="N93" s="9" t="s">
        <v>33</v>
      </c>
    </row>
    <row r="94" spans="1:14" ht="16.5" x14ac:dyDescent="0.25">
      <c r="A94">
        <v>87</v>
      </c>
      <c r="B94" s="26" t="s">
        <v>142</v>
      </c>
      <c r="C94" s="8">
        <v>45625</v>
      </c>
      <c r="D94" s="8">
        <v>45657</v>
      </c>
      <c r="E94" s="9">
        <v>32101601</v>
      </c>
      <c r="F94" s="7">
        <v>2</v>
      </c>
      <c r="G94" s="9">
        <v>2</v>
      </c>
      <c r="H94" s="22">
        <v>1295</v>
      </c>
      <c r="I94" s="22">
        <f t="shared" si="1"/>
        <v>2590</v>
      </c>
      <c r="J94" s="23">
        <f>Tabla_query__7[[#This Row],[INVENTARIO ACTUAL]]*Tabla_query__7[[#This Row],[COSTO DEL MERCADO]]</f>
        <v>2590</v>
      </c>
      <c r="K94" s="10" t="s">
        <v>138</v>
      </c>
      <c r="L94" s="9" t="s">
        <v>12</v>
      </c>
      <c r="M94" s="9"/>
      <c r="N94" s="9" t="s">
        <v>17</v>
      </c>
    </row>
    <row r="95" spans="1:14" ht="16.5" x14ac:dyDescent="0.25">
      <c r="A95">
        <v>88</v>
      </c>
      <c r="B95" s="26" t="s">
        <v>143</v>
      </c>
      <c r="C95" s="8">
        <v>45625</v>
      </c>
      <c r="D95" s="8">
        <v>45657</v>
      </c>
      <c r="E95" s="9"/>
      <c r="F95" s="7">
        <v>2</v>
      </c>
      <c r="G95" s="9">
        <v>7</v>
      </c>
      <c r="H95" s="22">
        <v>3000</v>
      </c>
      <c r="I95" s="22">
        <f t="shared" si="1"/>
        <v>6000</v>
      </c>
      <c r="J95" s="23">
        <f>Tabla_query__7[[#This Row],[INVENTARIO ACTUAL]]*Tabla_query__7[[#This Row],[COSTO DEL MERCADO]]</f>
        <v>21000</v>
      </c>
      <c r="K95" s="10" t="s">
        <v>140</v>
      </c>
      <c r="L95" s="10" t="s">
        <v>12</v>
      </c>
      <c r="M95" s="9"/>
      <c r="N95" s="9" t="s">
        <v>33</v>
      </c>
    </row>
    <row r="96" spans="1:14" ht="16.5" x14ac:dyDescent="0.25">
      <c r="A96">
        <v>89</v>
      </c>
      <c r="B96" s="26" t="s">
        <v>144</v>
      </c>
      <c r="C96" s="8">
        <v>45625</v>
      </c>
      <c r="D96" s="8">
        <v>45657</v>
      </c>
      <c r="E96" s="9">
        <v>47131604</v>
      </c>
      <c r="F96" s="7">
        <v>20</v>
      </c>
      <c r="G96" s="9">
        <v>20</v>
      </c>
      <c r="H96" s="22">
        <v>239</v>
      </c>
      <c r="I96" s="22">
        <f t="shared" si="1"/>
        <v>4780</v>
      </c>
      <c r="J96" s="23">
        <f>Tabla_query__7[[#This Row],[INVENTARIO ACTUAL]]*Tabla_query__7[[#This Row],[COSTO DEL MERCADO]]</f>
        <v>4780</v>
      </c>
      <c r="K96" s="10" t="s">
        <v>24</v>
      </c>
      <c r="L96" s="9" t="s">
        <v>12</v>
      </c>
      <c r="M96" s="9"/>
      <c r="N96" s="9" t="s">
        <v>68</v>
      </c>
    </row>
    <row r="97" spans="1:14" ht="16.5" x14ac:dyDescent="0.25">
      <c r="A97">
        <v>90</v>
      </c>
      <c r="B97" s="26" t="s">
        <v>145</v>
      </c>
      <c r="C97" s="8">
        <v>45625</v>
      </c>
      <c r="D97" s="8">
        <v>45657</v>
      </c>
      <c r="E97" s="9">
        <v>47131604</v>
      </c>
      <c r="F97" s="7">
        <v>4</v>
      </c>
      <c r="G97" s="9">
        <v>5</v>
      </c>
      <c r="H97" s="22">
        <v>239</v>
      </c>
      <c r="I97" s="22">
        <f t="shared" si="1"/>
        <v>956</v>
      </c>
      <c r="J97" s="23">
        <f>Tabla_query__7[[#This Row],[INVENTARIO ACTUAL]]*Tabla_query__7[[#This Row],[COSTO DEL MERCADO]]</f>
        <v>1195</v>
      </c>
      <c r="K97" s="10" t="s">
        <v>24</v>
      </c>
      <c r="L97" s="9" t="s">
        <v>12</v>
      </c>
      <c r="M97" s="9"/>
      <c r="N97" s="9" t="s">
        <v>17</v>
      </c>
    </row>
    <row r="98" spans="1:14" ht="16.5" x14ac:dyDescent="0.25">
      <c r="A98">
        <v>91</v>
      </c>
      <c r="B98" s="26" t="s">
        <v>146</v>
      </c>
      <c r="C98" s="8">
        <v>45625</v>
      </c>
      <c r="D98" s="8">
        <v>45657</v>
      </c>
      <c r="E98" s="9"/>
      <c r="F98" s="7">
        <v>400</v>
      </c>
      <c r="G98" s="9">
        <v>1050</v>
      </c>
      <c r="H98" s="22">
        <v>4</v>
      </c>
      <c r="I98" s="22">
        <f t="shared" si="1"/>
        <v>1600</v>
      </c>
      <c r="J98" s="23">
        <f>Tabla_query__7[[#This Row],[INVENTARIO ACTUAL]]*Tabla_query__7[[#This Row],[COSTO DEL MERCADO]]</f>
        <v>4200</v>
      </c>
      <c r="K98" s="10" t="s">
        <v>11</v>
      </c>
      <c r="L98" s="9" t="s">
        <v>12</v>
      </c>
      <c r="M98" s="9"/>
      <c r="N98" s="9"/>
    </row>
    <row r="99" spans="1:14" ht="16.5" x14ac:dyDescent="0.25">
      <c r="A99">
        <v>92</v>
      </c>
      <c r="B99" s="26" t="s">
        <v>147</v>
      </c>
      <c r="C99" s="8">
        <v>45625</v>
      </c>
      <c r="D99" s="8">
        <v>45657</v>
      </c>
      <c r="E99" s="9"/>
      <c r="F99" s="7">
        <v>300</v>
      </c>
      <c r="G99" s="9">
        <v>950</v>
      </c>
      <c r="H99" s="22">
        <v>2.5</v>
      </c>
      <c r="I99" s="22">
        <f t="shared" si="1"/>
        <v>750</v>
      </c>
      <c r="J99" s="23">
        <f>Tabla_query__7[[#This Row],[INVENTARIO ACTUAL]]*Tabla_query__7[[#This Row],[COSTO DEL MERCADO]]</f>
        <v>2375</v>
      </c>
      <c r="K99" s="10" t="s">
        <v>11</v>
      </c>
      <c r="L99" s="9" t="s">
        <v>12</v>
      </c>
      <c r="M99" s="9"/>
      <c r="N99" s="9" t="s">
        <v>14</v>
      </c>
    </row>
    <row r="100" spans="1:14" ht="16.5" x14ac:dyDescent="0.25">
      <c r="A100">
        <v>93</v>
      </c>
      <c r="B100" s="26" t="s">
        <v>148</v>
      </c>
      <c r="C100" s="8">
        <v>45625</v>
      </c>
      <c r="D100" s="8">
        <v>45657</v>
      </c>
      <c r="E100" s="9"/>
      <c r="F100" s="7">
        <v>300</v>
      </c>
      <c r="G100" s="9">
        <v>300</v>
      </c>
      <c r="H100" s="22">
        <v>4.46</v>
      </c>
      <c r="I100" s="22">
        <f t="shared" si="1"/>
        <v>1338</v>
      </c>
      <c r="J100" s="23">
        <f>Tabla_query__7[[#This Row],[INVENTARIO ACTUAL]]*Tabla_query__7[[#This Row],[COSTO DEL MERCADO]]</f>
        <v>1338</v>
      </c>
      <c r="K100" s="10" t="s">
        <v>11</v>
      </c>
      <c r="L100" s="9" t="s">
        <v>12</v>
      </c>
      <c r="M100" s="9"/>
      <c r="N100" s="9" t="s">
        <v>74</v>
      </c>
    </row>
    <row r="101" spans="1:14" ht="16.5" x14ac:dyDescent="0.25">
      <c r="A101">
        <v>94</v>
      </c>
      <c r="B101" s="26" t="s">
        <v>393</v>
      </c>
      <c r="C101" s="8">
        <v>45625</v>
      </c>
      <c r="D101" s="8">
        <v>45657</v>
      </c>
      <c r="E101" s="9"/>
      <c r="F101" s="7">
        <v>500</v>
      </c>
      <c r="G101" s="9">
        <v>100</v>
      </c>
      <c r="H101" s="22">
        <v>15</v>
      </c>
      <c r="I101" s="22">
        <f t="shared" si="1"/>
        <v>7500</v>
      </c>
      <c r="J101" s="23">
        <f>Tabla_query__7[[#This Row],[INVENTARIO ACTUAL]]*Tabla_query__7[[#This Row],[COSTO DEL MERCADO]]</f>
        <v>1500</v>
      </c>
      <c r="K101" s="10" t="s">
        <v>11</v>
      </c>
      <c r="L101" s="10" t="s">
        <v>12</v>
      </c>
      <c r="M101" s="9"/>
      <c r="N101" s="9"/>
    </row>
    <row r="102" spans="1:14" ht="33" x14ac:dyDescent="0.25">
      <c r="A102">
        <v>95</v>
      </c>
      <c r="B102" s="26" t="s">
        <v>149</v>
      </c>
      <c r="C102" s="8">
        <v>45625</v>
      </c>
      <c r="D102" s="8">
        <v>45657</v>
      </c>
      <c r="E102" s="9"/>
      <c r="F102" s="7">
        <v>500</v>
      </c>
      <c r="G102" s="9">
        <v>600</v>
      </c>
      <c r="H102" s="22">
        <v>3.8</v>
      </c>
      <c r="I102" s="22">
        <f t="shared" si="1"/>
        <v>1900</v>
      </c>
      <c r="J102" s="23">
        <f>Tabla_query__7[[#This Row],[INVENTARIO ACTUAL]]*Tabla_query__7[[#This Row],[COSTO DEL MERCADO]]</f>
        <v>2280</v>
      </c>
      <c r="K102" s="10" t="s">
        <v>11</v>
      </c>
      <c r="L102" s="9" t="s">
        <v>12</v>
      </c>
      <c r="M102" s="9"/>
      <c r="N102" s="9" t="s">
        <v>14</v>
      </c>
    </row>
    <row r="103" spans="1:14" ht="33" x14ac:dyDescent="0.25">
      <c r="A103">
        <v>96</v>
      </c>
      <c r="B103" s="26" t="s">
        <v>150</v>
      </c>
      <c r="C103" s="8">
        <v>45625</v>
      </c>
      <c r="D103" s="8">
        <v>45657</v>
      </c>
      <c r="E103" s="9"/>
      <c r="F103" s="7">
        <v>1000</v>
      </c>
      <c r="G103" s="9">
        <v>925</v>
      </c>
      <c r="H103" s="22">
        <v>7</v>
      </c>
      <c r="I103" s="22">
        <f t="shared" si="1"/>
        <v>7000</v>
      </c>
      <c r="J103" s="23">
        <f>Tabla_query__7[[#This Row],[INVENTARIO ACTUAL]]*Tabla_query__7[[#This Row],[COSTO DEL MERCADO]]</f>
        <v>6475</v>
      </c>
      <c r="K103" s="10" t="s">
        <v>11</v>
      </c>
      <c r="L103" s="9" t="s">
        <v>12</v>
      </c>
      <c r="M103" s="9"/>
      <c r="N103" s="9" t="s">
        <v>74</v>
      </c>
    </row>
    <row r="104" spans="1:14" ht="16.5" x14ac:dyDescent="0.25">
      <c r="A104">
        <v>97</v>
      </c>
      <c r="B104" s="26" t="s">
        <v>151</v>
      </c>
      <c r="C104" s="8">
        <v>45625</v>
      </c>
      <c r="D104" s="8">
        <v>45657</v>
      </c>
      <c r="E104" s="9"/>
      <c r="F104" s="7">
        <v>2300</v>
      </c>
      <c r="G104" s="9">
        <v>2300</v>
      </c>
      <c r="H104" s="22">
        <v>5</v>
      </c>
      <c r="I104" s="22">
        <f t="shared" si="1"/>
        <v>11500</v>
      </c>
      <c r="J104" s="23">
        <f>Tabla_query__7[[#This Row],[INVENTARIO ACTUAL]]*Tabla_query__7[[#This Row],[COSTO DEL MERCADO]]</f>
        <v>11500</v>
      </c>
      <c r="K104" s="10" t="s">
        <v>11</v>
      </c>
      <c r="L104" s="9" t="s">
        <v>12</v>
      </c>
      <c r="M104" s="9" t="s">
        <v>152</v>
      </c>
      <c r="N104" s="9" t="s">
        <v>20</v>
      </c>
    </row>
    <row r="105" spans="1:14" ht="16.5" x14ac:dyDescent="0.25">
      <c r="A105">
        <v>98</v>
      </c>
      <c r="B105" s="26" t="s">
        <v>153</v>
      </c>
      <c r="C105" s="8">
        <v>45625</v>
      </c>
      <c r="D105" s="8">
        <v>45657</v>
      </c>
      <c r="E105" s="9">
        <v>26111702</v>
      </c>
      <c r="F105" s="7">
        <v>0</v>
      </c>
      <c r="G105" s="9">
        <v>0</v>
      </c>
      <c r="H105" s="22">
        <v>150</v>
      </c>
      <c r="I105" s="22">
        <f t="shared" si="1"/>
        <v>0</v>
      </c>
      <c r="J105" s="23">
        <f>Tabla_query__7[[#This Row],[INVENTARIO ACTUAL]]*Tabla_query__7[[#This Row],[COSTO DEL MERCADO]]</f>
        <v>0</v>
      </c>
      <c r="K105" s="10" t="s">
        <v>48</v>
      </c>
      <c r="L105" s="9" t="s">
        <v>12</v>
      </c>
      <c r="M105" s="9"/>
      <c r="N105" s="9" t="s">
        <v>20</v>
      </c>
    </row>
    <row r="106" spans="1:14" ht="33" x14ac:dyDescent="0.25">
      <c r="A106">
        <v>99</v>
      </c>
      <c r="B106" s="26" t="s">
        <v>154</v>
      </c>
      <c r="C106" s="8">
        <v>45625</v>
      </c>
      <c r="D106" s="8">
        <v>45657</v>
      </c>
      <c r="E106" s="9">
        <v>14111704</v>
      </c>
      <c r="F106" s="7">
        <v>0</v>
      </c>
      <c r="G106" s="9">
        <v>0</v>
      </c>
      <c r="H106" s="22">
        <v>2744</v>
      </c>
      <c r="I106" s="22">
        <f t="shared" si="1"/>
        <v>0</v>
      </c>
      <c r="J106" s="23">
        <f>Tabla_query__7[[#This Row],[INVENTARIO ACTUAL]]*Tabla_query__7[[#This Row],[COSTO DEL MERCADO]]</f>
        <v>0</v>
      </c>
      <c r="K106" s="10" t="s">
        <v>24</v>
      </c>
      <c r="L106" s="9" t="s">
        <v>12</v>
      </c>
      <c r="M106" s="9"/>
      <c r="N106" s="9" t="s">
        <v>17</v>
      </c>
    </row>
    <row r="107" spans="1:14" ht="16.5" x14ac:dyDescent="0.25">
      <c r="A107">
        <v>100</v>
      </c>
      <c r="B107" s="26" t="s">
        <v>155</v>
      </c>
      <c r="C107" s="8">
        <v>45625</v>
      </c>
      <c r="D107" s="8">
        <v>45657</v>
      </c>
      <c r="E107" s="9">
        <v>44121701</v>
      </c>
      <c r="F107" s="7">
        <v>60</v>
      </c>
      <c r="G107" s="9">
        <v>36</v>
      </c>
      <c r="H107" s="22">
        <v>55</v>
      </c>
      <c r="I107" s="22">
        <f t="shared" si="1"/>
        <v>3300</v>
      </c>
      <c r="J107" s="23">
        <f>Tabla_query__7[[#This Row],[INVENTARIO ACTUAL]]*Tabla_query__7[[#This Row],[COSTO DEL MERCADO]]</f>
        <v>1980</v>
      </c>
      <c r="K107" s="10" t="s">
        <v>11</v>
      </c>
      <c r="L107" s="9" t="s">
        <v>12</v>
      </c>
      <c r="M107" s="9"/>
      <c r="N107" s="9" t="s">
        <v>37</v>
      </c>
    </row>
    <row r="108" spans="1:14" ht="16.5" x14ac:dyDescent="0.25">
      <c r="A108">
        <v>101</v>
      </c>
      <c r="B108" s="26" t="s">
        <v>156</v>
      </c>
      <c r="C108" s="8">
        <v>45625</v>
      </c>
      <c r="D108" s="8">
        <v>45657</v>
      </c>
      <c r="E108" s="9">
        <v>44121701</v>
      </c>
      <c r="F108" s="7">
        <v>0</v>
      </c>
      <c r="G108" s="9">
        <v>0</v>
      </c>
      <c r="H108" s="22">
        <v>40</v>
      </c>
      <c r="I108" s="22">
        <f t="shared" si="1"/>
        <v>0</v>
      </c>
      <c r="J108" s="23">
        <f>Tabla_query__7[[#This Row],[INVENTARIO ACTUAL]]*Tabla_query__7[[#This Row],[COSTO DEL MERCADO]]</f>
        <v>0</v>
      </c>
      <c r="K108" s="10" t="s">
        <v>11</v>
      </c>
      <c r="L108" s="9" t="s">
        <v>12</v>
      </c>
      <c r="M108" s="9"/>
      <c r="N108" s="9" t="s">
        <v>37</v>
      </c>
    </row>
    <row r="109" spans="1:14" ht="16.5" x14ac:dyDescent="0.25">
      <c r="A109">
        <v>102</v>
      </c>
      <c r="B109" s="26" t="s">
        <v>157</v>
      </c>
      <c r="C109" s="8">
        <v>45625</v>
      </c>
      <c r="D109" s="8">
        <v>45657</v>
      </c>
      <c r="E109" s="9">
        <v>44121701</v>
      </c>
      <c r="F109" s="7">
        <v>16</v>
      </c>
      <c r="G109" s="9">
        <v>16</v>
      </c>
      <c r="H109" s="22">
        <v>40</v>
      </c>
      <c r="I109" s="22">
        <f t="shared" si="1"/>
        <v>640</v>
      </c>
      <c r="J109" s="23">
        <f>Tabla_query__7[[#This Row],[INVENTARIO ACTUAL]]*Tabla_query__7[[#This Row],[COSTO DEL MERCADO]]</f>
        <v>640</v>
      </c>
      <c r="K109" s="10" t="s">
        <v>11</v>
      </c>
      <c r="L109" s="10" t="s">
        <v>12</v>
      </c>
      <c r="M109" s="9"/>
      <c r="N109" s="9" t="s">
        <v>37</v>
      </c>
    </row>
    <row r="110" spans="1:14" ht="16.5" x14ac:dyDescent="0.25">
      <c r="A110">
        <v>103</v>
      </c>
      <c r="B110" s="26" t="s">
        <v>158</v>
      </c>
      <c r="C110" s="8">
        <v>45625</v>
      </c>
      <c r="D110" s="8">
        <v>45657</v>
      </c>
      <c r="E110" s="9">
        <v>44121701</v>
      </c>
      <c r="F110" s="7">
        <v>3</v>
      </c>
      <c r="G110" s="9">
        <v>3</v>
      </c>
      <c r="H110" s="22">
        <v>40</v>
      </c>
      <c r="I110" s="22">
        <f t="shared" si="1"/>
        <v>120</v>
      </c>
      <c r="J110" s="23">
        <f>Tabla_query__7[[#This Row],[INVENTARIO ACTUAL]]*Tabla_query__7[[#This Row],[COSTO DEL MERCADO]]</f>
        <v>120</v>
      </c>
      <c r="K110" s="10" t="s">
        <v>11</v>
      </c>
      <c r="L110" s="9" t="s">
        <v>12</v>
      </c>
      <c r="M110" s="9"/>
      <c r="N110" s="9" t="s">
        <v>37</v>
      </c>
    </row>
    <row r="111" spans="1:14" ht="16.5" x14ac:dyDescent="0.25">
      <c r="A111">
        <v>104</v>
      </c>
      <c r="B111" s="26" t="s">
        <v>159</v>
      </c>
      <c r="C111" s="8">
        <v>45625</v>
      </c>
      <c r="D111" s="8">
        <v>45657</v>
      </c>
      <c r="E111" s="9">
        <v>44122011</v>
      </c>
      <c r="F111" s="7">
        <v>0</v>
      </c>
      <c r="G111" s="9">
        <v>0</v>
      </c>
      <c r="H111" s="22">
        <v>10</v>
      </c>
      <c r="I111" s="22">
        <f t="shared" si="1"/>
        <v>0</v>
      </c>
      <c r="J111" s="23">
        <f>Tabla_query__7[[#This Row],[INVENTARIO ACTUAL]]*Tabla_query__7[[#This Row],[COSTO DEL MERCADO]]</f>
        <v>0</v>
      </c>
      <c r="K111" s="10" t="s">
        <v>11</v>
      </c>
      <c r="L111" s="10" t="s">
        <v>12</v>
      </c>
      <c r="M111" s="9"/>
      <c r="N111" s="9" t="s">
        <v>76</v>
      </c>
    </row>
    <row r="112" spans="1:14" ht="16.5" x14ac:dyDescent="0.25">
      <c r="A112">
        <v>105</v>
      </c>
      <c r="B112" s="26" t="s">
        <v>160</v>
      </c>
      <c r="C112" s="8">
        <v>45625</v>
      </c>
      <c r="D112" s="8">
        <v>45657</v>
      </c>
      <c r="E112" s="9">
        <v>44103105</v>
      </c>
      <c r="F112" s="7">
        <v>2822</v>
      </c>
      <c r="G112" s="9">
        <v>2800</v>
      </c>
      <c r="H112" s="22">
        <v>10</v>
      </c>
      <c r="I112" s="22">
        <f t="shared" si="1"/>
        <v>28220</v>
      </c>
      <c r="J112" s="23">
        <f>Tabla_query__7[[#This Row],[INVENTARIO ACTUAL]]*Tabla_query__7[[#This Row],[COSTO DEL MERCADO]]</f>
        <v>28000</v>
      </c>
      <c r="K112" s="10" t="s">
        <v>11</v>
      </c>
      <c r="L112" s="10" t="s">
        <v>12</v>
      </c>
      <c r="M112" s="9"/>
      <c r="N112" s="9" t="s">
        <v>74</v>
      </c>
    </row>
    <row r="113" spans="1:14" ht="16.5" x14ac:dyDescent="0.25">
      <c r="A113">
        <v>106</v>
      </c>
      <c r="B113" s="26" t="s">
        <v>161</v>
      </c>
      <c r="C113" s="8">
        <v>45625</v>
      </c>
      <c r="D113" s="8">
        <v>45657</v>
      </c>
      <c r="E113" s="9">
        <v>44121706</v>
      </c>
      <c r="F113" s="7">
        <v>63</v>
      </c>
      <c r="G113" s="9">
        <v>55</v>
      </c>
      <c r="H113" s="22">
        <v>300</v>
      </c>
      <c r="I113" s="22">
        <f t="shared" si="1"/>
        <v>18900</v>
      </c>
      <c r="J113" s="23">
        <f>Tabla_query__7[[#This Row],[INVENTARIO ACTUAL]]*Tabla_query__7[[#This Row],[COSTO DEL MERCADO]]</f>
        <v>16500</v>
      </c>
      <c r="K113" s="10" t="s">
        <v>11</v>
      </c>
      <c r="L113" s="10" t="s">
        <v>12</v>
      </c>
      <c r="M113" s="9"/>
      <c r="N113" s="9" t="s">
        <v>20</v>
      </c>
    </row>
    <row r="114" spans="1:14" ht="16.5" x14ac:dyDescent="0.25">
      <c r="A114">
        <v>107</v>
      </c>
      <c r="B114" s="26" t="s">
        <v>162</v>
      </c>
      <c r="C114" s="8">
        <v>45625</v>
      </c>
      <c r="D114" s="8">
        <v>45657</v>
      </c>
      <c r="E114" s="9">
        <v>44122011</v>
      </c>
      <c r="F114" s="7">
        <v>60</v>
      </c>
      <c r="G114" s="9">
        <v>50</v>
      </c>
      <c r="H114" s="22">
        <v>450</v>
      </c>
      <c r="I114" s="22">
        <f t="shared" si="1"/>
        <v>27000</v>
      </c>
      <c r="J114" s="23">
        <f>Tabla_query__7[[#This Row],[INVENTARIO ACTUAL]]*Tabla_query__7[[#This Row],[COSTO DEL MERCADO]]</f>
        <v>22500</v>
      </c>
      <c r="K114" s="10" t="s">
        <v>11</v>
      </c>
      <c r="L114" s="10" t="s">
        <v>12</v>
      </c>
      <c r="M114" s="9"/>
      <c r="N114" s="9" t="s">
        <v>76</v>
      </c>
    </row>
    <row r="115" spans="1:14" ht="16.5" x14ac:dyDescent="0.25">
      <c r="A115">
        <v>108</v>
      </c>
      <c r="B115" s="26" t="s">
        <v>163</v>
      </c>
      <c r="C115" s="8">
        <v>45625</v>
      </c>
      <c r="D115" s="8">
        <v>45657</v>
      </c>
      <c r="E115" s="9">
        <v>44103105</v>
      </c>
      <c r="F115" s="7">
        <v>56</v>
      </c>
      <c r="G115" s="9">
        <v>46</v>
      </c>
      <c r="H115" s="22">
        <v>25</v>
      </c>
      <c r="I115" s="22">
        <f t="shared" si="1"/>
        <v>1400</v>
      </c>
      <c r="J115" s="23">
        <f>Tabla_query__7[[#This Row],[INVENTARIO ACTUAL]]*Tabla_query__7[[#This Row],[COSTO DEL MERCADO]]</f>
        <v>1150</v>
      </c>
      <c r="K115" s="10" t="s">
        <v>11</v>
      </c>
      <c r="L115" s="9" t="s">
        <v>12</v>
      </c>
      <c r="M115" s="9"/>
      <c r="N115" s="9" t="s">
        <v>37</v>
      </c>
    </row>
    <row r="116" spans="1:14" ht="33" x14ac:dyDescent="0.25">
      <c r="A116">
        <v>109</v>
      </c>
      <c r="B116" s="26" t="s">
        <v>164</v>
      </c>
      <c r="C116" s="8">
        <v>45625</v>
      </c>
      <c r="D116" s="8">
        <v>45657</v>
      </c>
      <c r="E116" s="9">
        <v>44122011</v>
      </c>
      <c r="F116" s="7">
        <v>4050</v>
      </c>
      <c r="G116" s="9">
        <v>4579</v>
      </c>
      <c r="H116" s="22">
        <v>45</v>
      </c>
      <c r="I116" s="22">
        <f t="shared" si="1"/>
        <v>182250</v>
      </c>
      <c r="J116" s="23">
        <f>Tabla_query__7[[#This Row],[INVENTARIO ACTUAL]]*Tabla_query__7[[#This Row],[COSTO DEL MERCADO]]</f>
        <v>206055</v>
      </c>
      <c r="K116" s="10" t="s">
        <v>11</v>
      </c>
      <c r="L116" s="9" t="s">
        <v>12</v>
      </c>
      <c r="M116" s="9" t="s">
        <v>165</v>
      </c>
      <c r="N116" s="9" t="s">
        <v>166</v>
      </c>
    </row>
    <row r="117" spans="1:14" ht="33" x14ac:dyDescent="0.25">
      <c r="A117">
        <v>110</v>
      </c>
      <c r="B117" s="26" t="s">
        <v>167</v>
      </c>
      <c r="C117" s="8">
        <v>45625</v>
      </c>
      <c r="D117" s="8">
        <v>45657</v>
      </c>
      <c r="E117" s="9">
        <v>44122011</v>
      </c>
      <c r="F117" s="7">
        <v>0</v>
      </c>
      <c r="G117" s="9">
        <v>0</v>
      </c>
      <c r="H117" s="22">
        <v>45</v>
      </c>
      <c r="I117" s="22">
        <f t="shared" si="1"/>
        <v>0</v>
      </c>
      <c r="J117" s="23">
        <f>Tabla_query__7[[#This Row],[INVENTARIO ACTUAL]]*Tabla_query__7[[#This Row],[COSTO DEL MERCADO]]</f>
        <v>0</v>
      </c>
      <c r="K117" s="10" t="s">
        <v>11</v>
      </c>
      <c r="L117" s="9" t="s">
        <v>12</v>
      </c>
      <c r="M117" s="9"/>
      <c r="N117" s="9" t="s">
        <v>76</v>
      </c>
    </row>
    <row r="118" spans="1:14" ht="33" x14ac:dyDescent="0.25">
      <c r="A118">
        <v>111</v>
      </c>
      <c r="B118" s="26" t="s">
        <v>168</v>
      </c>
      <c r="C118" s="8">
        <v>45625</v>
      </c>
      <c r="D118" s="8">
        <v>45657</v>
      </c>
      <c r="E118" s="9">
        <v>44122016</v>
      </c>
      <c r="F118" s="12">
        <v>76</v>
      </c>
      <c r="G118" s="9">
        <v>76</v>
      </c>
      <c r="H118" s="22">
        <v>5</v>
      </c>
      <c r="I118" s="22">
        <f t="shared" si="1"/>
        <v>380</v>
      </c>
      <c r="J118" s="23">
        <f>Tabla_query__7[[#This Row],[INVENTARIO ACTUAL]]*Tabla_query__7[[#This Row],[COSTO DEL MERCADO]]</f>
        <v>380</v>
      </c>
      <c r="K118" s="10" t="s">
        <v>11</v>
      </c>
      <c r="L118" s="10" t="s">
        <v>12</v>
      </c>
      <c r="M118" s="9" t="s">
        <v>13</v>
      </c>
      <c r="N118" s="9" t="s">
        <v>37</v>
      </c>
    </row>
    <row r="119" spans="1:14" ht="33" x14ac:dyDescent="0.25">
      <c r="A119">
        <v>112</v>
      </c>
      <c r="B119" s="26" t="s">
        <v>169</v>
      </c>
      <c r="C119" s="8">
        <v>45625</v>
      </c>
      <c r="D119" s="8">
        <v>45657</v>
      </c>
      <c r="E119" s="9">
        <v>44103106</v>
      </c>
      <c r="F119" s="7">
        <v>0</v>
      </c>
      <c r="G119" s="9">
        <v>15</v>
      </c>
      <c r="H119" s="22">
        <v>295</v>
      </c>
      <c r="I119" s="22">
        <f t="shared" si="1"/>
        <v>0</v>
      </c>
      <c r="J119" s="23">
        <f>Tabla_query__7[[#This Row],[INVENTARIO ACTUAL]]*Tabla_query__7[[#This Row],[COSTO DEL MERCADO]]</f>
        <v>4425</v>
      </c>
      <c r="K119" s="10" t="s">
        <v>11</v>
      </c>
      <c r="L119" s="10" t="s">
        <v>12</v>
      </c>
      <c r="M119" s="9"/>
      <c r="N119" s="9" t="s">
        <v>37</v>
      </c>
    </row>
    <row r="120" spans="1:14" ht="33" x14ac:dyDescent="0.25">
      <c r="A120">
        <v>113</v>
      </c>
      <c r="B120" s="26" t="s">
        <v>170</v>
      </c>
      <c r="C120" s="8">
        <v>45625</v>
      </c>
      <c r="D120" s="8">
        <v>45657</v>
      </c>
      <c r="E120" s="9">
        <v>44103105</v>
      </c>
      <c r="F120" s="7">
        <v>4</v>
      </c>
      <c r="G120" s="9">
        <v>4</v>
      </c>
      <c r="H120" s="22">
        <v>1450</v>
      </c>
      <c r="I120" s="22">
        <f t="shared" si="1"/>
        <v>5800</v>
      </c>
      <c r="J120" s="23">
        <f>Tabla_query__7[[#This Row],[INVENTARIO ACTUAL]]*Tabla_query__7[[#This Row],[COSTO DEL MERCADO]]</f>
        <v>5800</v>
      </c>
      <c r="K120" s="10" t="s">
        <v>11</v>
      </c>
      <c r="L120" s="10" t="s">
        <v>12</v>
      </c>
      <c r="M120" s="9"/>
      <c r="N120" s="9" t="s">
        <v>171</v>
      </c>
    </row>
    <row r="121" spans="1:14" ht="16.5" x14ac:dyDescent="0.25">
      <c r="A121">
        <v>114</v>
      </c>
      <c r="B121" s="26" t="s">
        <v>172</v>
      </c>
      <c r="C121" s="8">
        <v>45625</v>
      </c>
      <c r="D121" s="8">
        <v>45657</v>
      </c>
      <c r="E121" s="9">
        <v>44122016</v>
      </c>
      <c r="F121" s="7">
        <v>66</v>
      </c>
      <c r="G121" s="9">
        <v>64</v>
      </c>
      <c r="H121" s="22">
        <v>90</v>
      </c>
      <c r="I121" s="22">
        <f t="shared" si="1"/>
        <v>5940</v>
      </c>
      <c r="J121" s="23">
        <f>Tabla_query__7[[#This Row],[INVENTARIO ACTUAL]]*Tabla_query__7[[#This Row],[COSTO DEL MERCADO]]</f>
        <v>5760</v>
      </c>
      <c r="K121" s="10" t="s">
        <v>11</v>
      </c>
      <c r="L121" s="10" t="s">
        <v>12</v>
      </c>
      <c r="M121" s="9"/>
      <c r="N121" s="9" t="s">
        <v>37</v>
      </c>
    </row>
    <row r="122" spans="1:14" ht="16.5" x14ac:dyDescent="0.25">
      <c r="A122">
        <v>115</v>
      </c>
      <c r="B122" s="26" t="s">
        <v>173</v>
      </c>
      <c r="C122" s="8">
        <v>45625</v>
      </c>
      <c r="D122" s="8">
        <v>45657</v>
      </c>
      <c r="E122" s="9">
        <v>44122016</v>
      </c>
      <c r="F122" s="7">
        <v>13</v>
      </c>
      <c r="G122" s="9">
        <v>13</v>
      </c>
      <c r="H122" s="22">
        <v>250</v>
      </c>
      <c r="I122" s="22">
        <f t="shared" si="1"/>
        <v>3250</v>
      </c>
      <c r="J122" s="23">
        <f>Tabla_query__7[[#This Row],[INVENTARIO ACTUAL]]*Tabla_query__7[[#This Row],[COSTO DEL MERCADO]]</f>
        <v>3250</v>
      </c>
      <c r="K122" s="10" t="s">
        <v>11</v>
      </c>
      <c r="L122" s="10" t="s">
        <v>12</v>
      </c>
      <c r="M122" s="9"/>
      <c r="N122" s="9" t="s">
        <v>37</v>
      </c>
    </row>
    <row r="123" spans="1:14" ht="33" x14ac:dyDescent="0.25">
      <c r="A123">
        <v>116</v>
      </c>
      <c r="B123" s="26" t="s">
        <v>174</v>
      </c>
      <c r="C123" s="8">
        <v>45625</v>
      </c>
      <c r="D123" s="8">
        <v>45657</v>
      </c>
      <c r="E123" s="9"/>
      <c r="F123" s="13">
        <v>1</v>
      </c>
      <c r="G123" s="9">
        <v>1</v>
      </c>
      <c r="H123" s="22">
        <v>2000</v>
      </c>
      <c r="I123" s="22">
        <f t="shared" si="1"/>
        <v>2000</v>
      </c>
      <c r="J123" s="23">
        <f>Tabla_query__7[[#This Row],[INVENTARIO ACTUAL]]*Tabla_query__7[[#This Row],[COSTO DEL MERCADO]]</f>
        <v>2000</v>
      </c>
      <c r="K123" s="10" t="s">
        <v>11</v>
      </c>
      <c r="L123" s="10" t="s">
        <v>12</v>
      </c>
      <c r="M123" s="9" t="s">
        <v>175</v>
      </c>
      <c r="N123" s="9" t="s">
        <v>37</v>
      </c>
    </row>
    <row r="124" spans="1:14" ht="16.5" x14ac:dyDescent="0.25">
      <c r="A124">
        <v>117</v>
      </c>
      <c r="B124" s="26" t="s">
        <v>176</v>
      </c>
      <c r="C124" s="8">
        <v>45625</v>
      </c>
      <c r="D124" s="8">
        <v>45657</v>
      </c>
      <c r="E124" s="9">
        <v>4618150</v>
      </c>
      <c r="F124" s="7">
        <v>0</v>
      </c>
      <c r="G124" s="9">
        <v>0</v>
      </c>
      <c r="H124" s="22">
        <v>200</v>
      </c>
      <c r="I124" s="22">
        <f t="shared" si="1"/>
        <v>0</v>
      </c>
      <c r="J124" s="23">
        <f>Tabla_query__7[[#This Row],[INVENTARIO ACTUAL]]*Tabla_query__7[[#This Row],[COSTO DEL MERCADO]]</f>
        <v>0</v>
      </c>
      <c r="K124" s="10" t="s">
        <v>177</v>
      </c>
      <c r="L124" s="9" t="s">
        <v>12</v>
      </c>
      <c r="M124" s="9" t="s">
        <v>178</v>
      </c>
      <c r="N124" s="9"/>
    </row>
    <row r="125" spans="1:14" ht="16.5" x14ac:dyDescent="0.25">
      <c r="A125">
        <v>118</v>
      </c>
      <c r="B125" s="26" t="s">
        <v>179</v>
      </c>
      <c r="C125" s="8">
        <v>45625</v>
      </c>
      <c r="D125" s="8">
        <v>45657</v>
      </c>
      <c r="E125" s="9">
        <v>4618150</v>
      </c>
      <c r="F125" s="7">
        <v>20</v>
      </c>
      <c r="G125" s="9">
        <v>14</v>
      </c>
      <c r="H125" s="22">
        <v>200</v>
      </c>
      <c r="I125" s="22">
        <f t="shared" si="1"/>
        <v>4000</v>
      </c>
      <c r="J125" s="23">
        <f>Tabla_query__7[[#This Row],[INVENTARIO ACTUAL]]*Tabla_query__7[[#This Row],[COSTO DEL MERCADO]]</f>
        <v>2800</v>
      </c>
      <c r="K125" s="10" t="s">
        <v>24</v>
      </c>
      <c r="L125" s="9" t="s">
        <v>12</v>
      </c>
      <c r="M125" s="9"/>
      <c r="N125" s="9" t="s">
        <v>33</v>
      </c>
    </row>
    <row r="126" spans="1:14" ht="16.5" x14ac:dyDescent="0.25">
      <c r="A126">
        <v>119</v>
      </c>
      <c r="B126" s="26" t="s">
        <v>180</v>
      </c>
      <c r="C126" s="8">
        <v>45625</v>
      </c>
      <c r="D126" s="8">
        <v>45657</v>
      </c>
      <c r="E126" s="9"/>
      <c r="F126" s="7">
        <v>1</v>
      </c>
      <c r="G126" s="9">
        <v>1</v>
      </c>
      <c r="H126" s="22">
        <v>4600</v>
      </c>
      <c r="I126" s="22">
        <f t="shared" si="1"/>
        <v>4600</v>
      </c>
      <c r="J126" s="23">
        <f>Tabla_query__7[[#This Row],[INVENTARIO ACTUAL]]*Tabla_query__7[[#This Row],[COSTO DEL MERCADO]]</f>
        <v>4600</v>
      </c>
      <c r="K126" s="10" t="s">
        <v>11</v>
      </c>
      <c r="L126" s="9" t="s">
        <v>12</v>
      </c>
      <c r="M126" s="9" t="s">
        <v>181</v>
      </c>
      <c r="N126" s="9" t="s">
        <v>20</v>
      </c>
    </row>
    <row r="127" spans="1:14" ht="33" x14ac:dyDescent="0.25">
      <c r="A127">
        <v>120</v>
      </c>
      <c r="B127" s="26" t="s">
        <v>182</v>
      </c>
      <c r="C127" s="8">
        <v>45625</v>
      </c>
      <c r="D127" s="8">
        <v>45657</v>
      </c>
      <c r="E127" s="9">
        <v>44122010</v>
      </c>
      <c r="F127" s="7">
        <v>200</v>
      </c>
      <c r="G127" s="9">
        <v>275</v>
      </c>
      <c r="H127" s="22">
        <v>30</v>
      </c>
      <c r="I127" s="22">
        <f t="shared" si="1"/>
        <v>6000</v>
      </c>
      <c r="J127" s="23">
        <f>Tabla_query__7[[#This Row],[INVENTARIO ACTUAL]]*Tabla_query__7[[#This Row],[COSTO DEL MERCADO]]</f>
        <v>8250</v>
      </c>
      <c r="K127" s="10" t="s">
        <v>11</v>
      </c>
      <c r="L127" s="10" t="s">
        <v>12</v>
      </c>
      <c r="M127" s="9" t="s">
        <v>183</v>
      </c>
      <c r="N127" s="9" t="s">
        <v>37</v>
      </c>
    </row>
    <row r="128" spans="1:14" ht="33" x14ac:dyDescent="0.25">
      <c r="A128">
        <v>121</v>
      </c>
      <c r="B128" s="26" t="s">
        <v>184</v>
      </c>
      <c r="C128" s="8">
        <v>45625</v>
      </c>
      <c r="D128" s="8">
        <v>45657</v>
      </c>
      <c r="E128" s="9">
        <v>14111507</v>
      </c>
      <c r="F128" s="7">
        <v>0</v>
      </c>
      <c r="G128" s="9">
        <v>0</v>
      </c>
      <c r="H128" s="22">
        <v>10</v>
      </c>
      <c r="I128" s="22">
        <f t="shared" si="1"/>
        <v>0</v>
      </c>
      <c r="J128" s="23">
        <f>Tabla_query__7[[#This Row],[INVENTARIO ACTUAL]]*Tabla_query__7[[#This Row],[COSTO DEL MERCADO]]</f>
        <v>0</v>
      </c>
      <c r="K128" s="10" t="s">
        <v>185</v>
      </c>
      <c r="L128" s="9" t="s">
        <v>12</v>
      </c>
      <c r="M128" s="9"/>
      <c r="N128" s="9" t="s">
        <v>74</v>
      </c>
    </row>
    <row r="129" spans="1:14" ht="33" x14ac:dyDescent="0.25">
      <c r="A129">
        <v>122</v>
      </c>
      <c r="B129" s="26" t="s">
        <v>186</v>
      </c>
      <c r="C129" s="8">
        <v>45625</v>
      </c>
      <c r="D129" s="8">
        <v>45657</v>
      </c>
      <c r="E129" s="9">
        <v>14111507</v>
      </c>
      <c r="F129" s="7">
        <v>1400</v>
      </c>
      <c r="G129" s="9">
        <v>1400</v>
      </c>
      <c r="H129" s="22">
        <v>10</v>
      </c>
      <c r="I129" s="22">
        <f t="shared" si="1"/>
        <v>14000</v>
      </c>
      <c r="J129" s="23">
        <f>Tabla_query__7[[#This Row],[INVENTARIO ACTUAL]]*Tabla_query__7[[#This Row],[COSTO DEL MERCADO]]</f>
        <v>14000</v>
      </c>
      <c r="K129" s="10" t="s">
        <v>185</v>
      </c>
      <c r="L129" s="9" t="s">
        <v>12</v>
      </c>
      <c r="M129" s="9"/>
      <c r="N129" s="9" t="s">
        <v>74</v>
      </c>
    </row>
    <row r="130" spans="1:14" ht="16.5" x14ac:dyDescent="0.25">
      <c r="A130">
        <v>123</v>
      </c>
      <c r="B130" s="26" t="s">
        <v>187</v>
      </c>
      <c r="C130" s="8">
        <v>45625</v>
      </c>
      <c r="D130" s="8">
        <v>45657</v>
      </c>
      <c r="E130" s="9">
        <v>7131829</v>
      </c>
      <c r="F130" s="7">
        <v>32</v>
      </c>
      <c r="G130" s="9">
        <v>29</v>
      </c>
      <c r="H130" s="22">
        <v>264</v>
      </c>
      <c r="I130" s="22">
        <f t="shared" si="1"/>
        <v>8448</v>
      </c>
      <c r="J130" s="23">
        <f>Tabla_query__7[[#This Row],[INVENTARIO ACTUAL]]*Tabla_query__7[[#This Row],[COSTO DEL MERCADO]]</f>
        <v>7656</v>
      </c>
      <c r="K130" s="10" t="s">
        <v>24</v>
      </c>
      <c r="L130" s="9" t="s">
        <v>12</v>
      </c>
      <c r="M130" s="9"/>
      <c r="N130" s="9" t="s">
        <v>68</v>
      </c>
    </row>
    <row r="131" spans="1:14" ht="16.5" x14ac:dyDescent="0.25">
      <c r="A131">
        <v>124</v>
      </c>
      <c r="B131" s="26" t="s">
        <v>188</v>
      </c>
      <c r="C131" s="8">
        <v>45625</v>
      </c>
      <c r="D131" s="8">
        <v>45657</v>
      </c>
      <c r="E131" s="9">
        <v>47131603</v>
      </c>
      <c r="F131" s="7">
        <v>0</v>
      </c>
      <c r="G131" s="9">
        <v>0</v>
      </c>
      <c r="H131" s="22">
        <v>264</v>
      </c>
      <c r="I131" s="22">
        <f t="shared" si="1"/>
        <v>0</v>
      </c>
      <c r="J131" s="23">
        <f>Tabla_query__7[[#This Row],[INVENTARIO ACTUAL]]*Tabla_query__7[[#This Row],[COSTO DEL MERCADO]]</f>
        <v>0</v>
      </c>
      <c r="K131" s="10" t="s">
        <v>24</v>
      </c>
      <c r="L131" s="9" t="s">
        <v>12</v>
      </c>
      <c r="M131" s="9" t="s">
        <v>189</v>
      </c>
      <c r="N131" s="9" t="s">
        <v>22</v>
      </c>
    </row>
    <row r="132" spans="1:14" ht="16.5" x14ac:dyDescent="0.25">
      <c r="A132">
        <v>125</v>
      </c>
      <c r="B132" s="26" t="s">
        <v>190</v>
      </c>
      <c r="C132" s="8">
        <v>45625</v>
      </c>
      <c r="D132" s="8">
        <v>45657</v>
      </c>
      <c r="E132" s="9">
        <v>47131829</v>
      </c>
      <c r="F132" s="7">
        <v>13</v>
      </c>
      <c r="G132" s="9">
        <v>12</v>
      </c>
      <c r="H132" s="22">
        <v>187</v>
      </c>
      <c r="I132" s="22">
        <f t="shared" si="1"/>
        <v>2431</v>
      </c>
      <c r="J132" s="23">
        <f>Tabla_query__7[[#This Row],[INVENTARIO ACTUAL]]*Tabla_query__7[[#This Row],[COSTO DEL MERCADO]]</f>
        <v>2244</v>
      </c>
      <c r="K132" s="10" t="s">
        <v>24</v>
      </c>
      <c r="L132" s="9" t="s">
        <v>12</v>
      </c>
      <c r="M132" s="9"/>
      <c r="N132" s="9" t="s">
        <v>68</v>
      </c>
    </row>
    <row r="133" spans="1:14" ht="33" x14ac:dyDescent="0.25">
      <c r="A133">
        <v>126</v>
      </c>
      <c r="B133" s="26" t="s">
        <v>191</v>
      </c>
      <c r="C133" s="8">
        <v>45625</v>
      </c>
      <c r="D133" s="8">
        <v>45657</v>
      </c>
      <c r="E133" s="9">
        <v>47131829</v>
      </c>
      <c r="F133" s="7">
        <v>1</v>
      </c>
      <c r="G133" s="9">
        <v>1</v>
      </c>
      <c r="H133" s="22">
        <v>220</v>
      </c>
      <c r="I133" s="22">
        <f t="shared" si="1"/>
        <v>220</v>
      </c>
      <c r="J133" s="23">
        <f>Tabla_query__7[[#This Row],[INVENTARIO ACTUAL]]*Tabla_query__7[[#This Row],[COSTO DEL MERCADO]]</f>
        <v>220</v>
      </c>
      <c r="K133" s="10" t="s">
        <v>24</v>
      </c>
      <c r="L133" s="9" t="s">
        <v>12</v>
      </c>
      <c r="M133" s="9"/>
      <c r="N133" s="9" t="s">
        <v>22</v>
      </c>
    </row>
    <row r="134" spans="1:14" ht="16.5" x14ac:dyDescent="0.25">
      <c r="A134">
        <v>127</v>
      </c>
      <c r="B134" s="26" t="s">
        <v>192</v>
      </c>
      <c r="C134" s="8">
        <v>45625</v>
      </c>
      <c r="D134" s="8">
        <v>45657</v>
      </c>
      <c r="E134" s="9">
        <v>12141901</v>
      </c>
      <c r="F134" s="7">
        <v>6</v>
      </c>
      <c r="G134" s="9">
        <v>6</v>
      </c>
      <c r="H134" s="22">
        <v>600</v>
      </c>
      <c r="I134" s="22">
        <f t="shared" si="1"/>
        <v>3600</v>
      </c>
      <c r="J134" s="23">
        <f>Tabla_query__7[[#This Row],[INVENTARIO ACTUAL]]*Tabla_query__7[[#This Row],[COSTO DEL MERCADO]]</f>
        <v>3600</v>
      </c>
      <c r="K134" s="10" t="s">
        <v>35</v>
      </c>
      <c r="L134" s="9" t="s">
        <v>12</v>
      </c>
      <c r="M134" s="9"/>
      <c r="N134" s="9" t="s">
        <v>33</v>
      </c>
    </row>
    <row r="135" spans="1:14" ht="16.5" x14ac:dyDescent="0.25">
      <c r="A135">
        <v>128</v>
      </c>
      <c r="B135" s="26" t="s">
        <v>193</v>
      </c>
      <c r="C135" s="8">
        <v>45625</v>
      </c>
      <c r="D135" s="8">
        <v>45657</v>
      </c>
      <c r="E135" s="9">
        <v>44121706</v>
      </c>
      <c r="F135" s="7">
        <v>1</v>
      </c>
      <c r="G135" s="9">
        <v>1</v>
      </c>
      <c r="H135" s="22">
        <v>5000</v>
      </c>
      <c r="I135" s="22">
        <f t="shared" si="1"/>
        <v>5000</v>
      </c>
      <c r="J135" s="23">
        <f>Tabla_query__7[[#This Row],[INVENTARIO ACTUAL]]*Tabla_query__7[[#This Row],[COSTO DEL MERCADO]]</f>
        <v>5000</v>
      </c>
      <c r="K135" s="10" t="s">
        <v>11</v>
      </c>
      <c r="L135" s="9" t="s">
        <v>12</v>
      </c>
      <c r="M135" s="9" t="s">
        <v>194</v>
      </c>
      <c r="N135" s="9" t="s">
        <v>37</v>
      </c>
    </row>
    <row r="136" spans="1:14" ht="16.5" x14ac:dyDescent="0.25">
      <c r="A136">
        <v>129</v>
      </c>
      <c r="B136" s="26" t="s">
        <v>195</v>
      </c>
      <c r="C136" s="8">
        <v>45625</v>
      </c>
      <c r="D136" s="8">
        <v>45657</v>
      </c>
      <c r="E136" s="9"/>
      <c r="F136" s="7">
        <v>4</v>
      </c>
      <c r="G136" s="9">
        <v>4</v>
      </c>
      <c r="H136" s="22">
        <v>2000</v>
      </c>
      <c r="I136" s="22">
        <f t="shared" si="1"/>
        <v>8000</v>
      </c>
      <c r="J136" s="23">
        <f>Tabla_query__7[[#This Row],[INVENTARIO ACTUAL]]*Tabla_query__7[[#This Row],[COSTO DEL MERCADO]]</f>
        <v>8000</v>
      </c>
      <c r="K136" s="10" t="s">
        <v>196</v>
      </c>
      <c r="L136" s="9" t="s">
        <v>12</v>
      </c>
      <c r="M136" s="9" t="s">
        <v>71</v>
      </c>
      <c r="N136" s="9" t="s">
        <v>20</v>
      </c>
    </row>
    <row r="137" spans="1:14" ht="16.5" x14ac:dyDescent="0.25">
      <c r="A137">
        <v>130</v>
      </c>
      <c r="B137" s="26" t="s">
        <v>197</v>
      </c>
      <c r="C137" s="8">
        <v>45625</v>
      </c>
      <c r="D137" s="8">
        <v>45657</v>
      </c>
      <c r="E137" s="9">
        <v>7131829</v>
      </c>
      <c r="F137" s="7">
        <v>0</v>
      </c>
      <c r="G137" s="9">
        <v>0</v>
      </c>
      <c r="H137" s="22">
        <v>50</v>
      </c>
      <c r="I137" s="22">
        <f t="shared" ref="I137:I200" si="2">F137*H137</f>
        <v>0</v>
      </c>
      <c r="J137" s="23">
        <f>Tabla_query__7[[#This Row],[INVENTARIO ACTUAL]]*Tabla_query__7[[#This Row],[COSTO DEL MERCADO]]</f>
        <v>0</v>
      </c>
      <c r="K137" s="10" t="s">
        <v>58</v>
      </c>
      <c r="L137" s="9" t="s">
        <v>12</v>
      </c>
      <c r="M137" s="9"/>
      <c r="N137" s="9" t="s">
        <v>20</v>
      </c>
    </row>
    <row r="138" spans="1:14" ht="16.5" x14ac:dyDescent="0.25">
      <c r="A138">
        <v>131</v>
      </c>
      <c r="B138" s="26" t="s">
        <v>198</v>
      </c>
      <c r="C138" s="8">
        <v>45625</v>
      </c>
      <c r="D138" s="8">
        <v>45657</v>
      </c>
      <c r="E138" s="9">
        <v>14121603</v>
      </c>
      <c r="F138" s="7">
        <v>1</v>
      </c>
      <c r="G138" s="9">
        <v>1</v>
      </c>
      <c r="H138" s="22">
        <v>1000</v>
      </c>
      <c r="I138" s="22">
        <f t="shared" si="2"/>
        <v>1000</v>
      </c>
      <c r="J138" s="23">
        <f>Tabla_query__7[[#This Row],[INVENTARIO ACTUAL]]*Tabla_query__7[[#This Row],[COSTO DEL MERCADO]]</f>
        <v>1000</v>
      </c>
      <c r="K138" s="10" t="s">
        <v>58</v>
      </c>
      <c r="L138" s="9" t="s">
        <v>12</v>
      </c>
      <c r="M138" s="9"/>
      <c r="N138" s="9" t="s">
        <v>17</v>
      </c>
    </row>
    <row r="139" spans="1:14" ht="16.5" x14ac:dyDescent="0.25">
      <c r="A139">
        <v>132</v>
      </c>
      <c r="B139" s="26" t="s">
        <v>199</v>
      </c>
      <c r="C139" s="8">
        <v>45625</v>
      </c>
      <c r="D139" s="8">
        <v>45657</v>
      </c>
      <c r="E139" s="9">
        <v>44121706</v>
      </c>
      <c r="F139" s="7">
        <v>285</v>
      </c>
      <c r="G139" s="9">
        <v>732</v>
      </c>
      <c r="H139" s="22">
        <v>10</v>
      </c>
      <c r="I139" s="22">
        <f t="shared" si="2"/>
        <v>2850</v>
      </c>
      <c r="J139" s="23">
        <f>Tabla_query__7[[#This Row],[INVENTARIO ACTUAL]]*Tabla_query__7[[#This Row],[COSTO DEL MERCADO]]</f>
        <v>7320</v>
      </c>
      <c r="K139" s="10" t="s">
        <v>11</v>
      </c>
      <c r="L139" s="10" t="s">
        <v>12</v>
      </c>
      <c r="M139" s="9"/>
      <c r="N139" s="9" t="s">
        <v>20</v>
      </c>
    </row>
    <row r="140" spans="1:14" ht="16.5" x14ac:dyDescent="0.25">
      <c r="A140">
        <v>133</v>
      </c>
      <c r="B140" s="26" t="s">
        <v>200</v>
      </c>
      <c r="C140" s="8">
        <v>45625</v>
      </c>
      <c r="D140" s="8">
        <v>45657</v>
      </c>
      <c r="E140" s="9">
        <v>44121706</v>
      </c>
      <c r="F140" s="7">
        <v>0</v>
      </c>
      <c r="G140" s="9">
        <v>576</v>
      </c>
      <c r="H140" s="22">
        <v>10</v>
      </c>
      <c r="I140" s="22">
        <f t="shared" si="2"/>
        <v>0</v>
      </c>
      <c r="J140" s="23">
        <f>Tabla_query__7[[#This Row],[INVENTARIO ACTUAL]]*Tabla_query__7[[#This Row],[COSTO DEL MERCADO]]</f>
        <v>5760</v>
      </c>
      <c r="K140" s="10" t="s">
        <v>11</v>
      </c>
      <c r="L140" s="10" t="s">
        <v>12</v>
      </c>
      <c r="M140" s="9"/>
      <c r="N140" s="9" t="s">
        <v>37</v>
      </c>
    </row>
    <row r="141" spans="1:14" ht="16.5" x14ac:dyDescent="0.25">
      <c r="A141">
        <v>134</v>
      </c>
      <c r="B141" s="26" t="s">
        <v>201</v>
      </c>
      <c r="C141" s="8">
        <v>45625</v>
      </c>
      <c r="D141" s="8">
        <v>45657</v>
      </c>
      <c r="E141" s="9">
        <v>44122107</v>
      </c>
      <c r="F141" s="7">
        <v>648</v>
      </c>
      <c r="G141" s="9">
        <v>938</v>
      </c>
      <c r="H141" s="22">
        <v>10</v>
      </c>
      <c r="I141" s="22">
        <f t="shared" si="2"/>
        <v>6480</v>
      </c>
      <c r="J141" s="23">
        <f>Tabla_query__7[[#This Row],[INVENTARIO ACTUAL]]*Tabla_query__7[[#This Row],[COSTO DEL MERCADO]]</f>
        <v>9380</v>
      </c>
      <c r="K141" s="10" t="s">
        <v>11</v>
      </c>
      <c r="L141" s="10" t="s">
        <v>12</v>
      </c>
      <c r="M141" s="9"/>
      <c r="N141" s="9" t="s">
        <v>37</v>
      </c>
    </row>
    <row r="142" spans="1:14" ht="33" x14ac:dyDescent="0.25">
      <c r="A142">
        <v>135</v>
      </c>
      <c r="B142" s="26" t="s">
        <v>202</v>
      </c>
      <c r="C142" s="8">
        <v>45625</v>
      </c>
      <c r="D142" s="8">
        <v>45657</v>
      </c>
      <c r="E142" s="9">
        <v>44122107</v>
      </c>
      <c r="F142" s="7">
        <v>27</v>
      </c>
      <c r="G142" s="9">
        <v>638</v>
      </c>
      <c r="H142" s="22">
        <v>60</v>
      </c>
      <c r="I142" s="22">
        <f t="shared" si="2"/>
        <v>1620</v>
      </c>
      <c r="J142" s="23">
        <f>Tabla_query__7[[#This Row],[INVENTARIO ACTUAL]]*Tabla_query__7[[#This Row],[COSTO DEL MERCADO]]</f>
        <v>38280</v>
      </c>
      <c r="K142" s="10" t="s">
        <v>11</v>
      </c>
      <c r="L142" s="9" t="s">
        <v>12</v>
      </c>
      <c r="M142" s="9"/>
      <c r="N142" s="9" t="s">
        <v>37</v>
      </c>
    </row>
    <row r="143" spans="1:14" ht="16.5" x14ac:dyDescent="0.25">
      <c r="A143">
        <v>136</v>
      </c>
      <c r="B143" s="26" t="s">
        <v>203</v>
      </c>
      <c r="C143" s="8">
        <v>45625</v>
      </c>
      <c r="D143" s="8">
        <v>45657</v>
      </c>
      <c r="E143" s="9">
        <v>44121706</v>
      </c>
      <c r="F143" s="7">
        <v>1</v>
      </c>
      <c r="G143" s="9">
        <v>0</v>
      </c>
      <c r="H143" s="22">
        <v>50</v>
      </c>
      <c r="I143" s="22">
        <f t="shared" si="2"/>
        <v>50</v>
      </c>
      <c r="J143" s="23">
        <f>Tabla_query__7[[#This Row],[INVENTARIO ACTUAL]]*Tabla_query__7[[#This Row],[COSTO DEL MERCADO]]</f>
        <v>0</v>
      </c>
      <c r="K143" s="10" t="s">
        <v>177</v>
      </c>
      <c r="L143" s="9" t="s">
        <v>12</v>
      </c>
      <c r="M143" s="9"/>
      <c r="N143" s="9" t="s">
        <v>20</v>
      </c>
    </row>
    <row r="144" spans="1:14" ht="16.5" x14ac:dyDescent="0.25">
      <c r="A144">
        <v>137</v>
      </c>
      <c r="B144" s="26" t="s">
        <v>204</v>
      </c>
      <c r="C144" s="8">
        <v>45625</v>
      </c>
      <c r="D144" s="8">
        <v>45657</v>
      </c>
      <c r="E144" s="9">
        <v>44121706</v>
      </c>
      <c r="F144" s="7">
        <v>2</v>
      </c>
      <c r="G144" s="9">
        <v>0</v>
      </c>
      <c r="H144" s="22">
        <v>50</v>
      </c>
      <c r="I144" s="22">
        <f t="shared" si="2"/>
        <v>100</v>
      </c>
      <c r="J144" s="23">
        <f>Tabla_query__7[[#This Row],[INVENTARIO ACTUAL]]*Tabla_query__7[[#This Row],[COSTO DEL MERCADO]]</f>
        <v>0</v>
      </c>
      <c r="K144" s="10" t="s">
        <v>177</v>
      </c>
      <c r="L144" s="9" t="s">
        <v>12</v>
      </c>
      <c r="M144" s="9"/>
      <c r="N144" s="9" t="s">
        <v>20</v>
      </c>
    </row>
    <row r="145" spans="1:14" ht="16.5" x14ac:dyDescent="0.25">
      <c r="A145">
        <v>138</v>
      </c>
      <c r="B145" s="34" t="s">
        <v>205</v>
      </c>
      <c r="C145" s="8">
        <v>45625</v>
      </c>
      <c r="D145" s="8">
        <v>45657</v>
      </c>
      <c r="E145" s="9">
        <v>44121706</v>
      </c>
      <c r="F145" s="7">
        <v>10</v>
      </c>
      <c r="G145" s="9"/>
      <c r="H145" s="22">
        <v>0</v>
      </c>
      <c r="I145" s="22">
        <f t="shared" si="2"/>
        <v>0</v>
      </c>
      <c r="J145" s="23">
        <f>Tabla_query__7[[#This Row],[INVENTARIO ACTUAL]]*Tabla_query__7[[#This Row],[COSTO DEL MERCADO]]</f>
        <v>0</v>
      </c>
      <c r="K145" s="10" t="s">
        <v>11</v>
      </c>
      <c r="L145" s="9" t="s">
        <v>59</v>
      </c>
      <c r="M145" s="9"/>
      <c r="N145" s="9" t="s">
        <v>206</v>
      </c>
    </row>
    <row r="146" spans="1:14" ht="16.5" x14ac:dyDescent="0.25">
      <c r="A146">
        <v>139</v>
      </c>
      <c r="B146" s="34" t="s">
        <v>207</v>
      </c>
      <c r="C146" s="8">
        <v>45625</v>
      </c>
      <c r="D146" s="8">
        <v>45657</v>
      </c>
      <c r="E146" s="9"/>
      <c r="F146" s="7">
        <v>1000</v>
      </c>
      <c r="G146" s="9">
        <v>1000</v>
      </c>
      <c r="H146" s="22">
        <v>0</v>
      </c>
      <c r="I146" s="22">
        <f t="shared" si="2"/>
        <v>0</v>
      </c>
      <c r="J146" s="23">
        <f>Tabla_query__7[[#This Row],[INVENTARIO ACTUAL]]*Tabla_query__7[[#This Row],[COSTO DEL MERCADO]]</f>
        <v>0</v>
      </c>
      <c r="K146" s="10" t="s">
        <v>11</v>
      </c>
      <c r="L146" s="9" t="s">
        <v>59</v>
      </c>
      <c r="M146" s="9" t="s">
        <v>208</v>
      </c>
      <c r="N146" s="9" t="s">
        <v>20</v>
      </c>
    </row>
    <row r="147" spans="1:14" ht="33" x14ac:dyDescent="0.25">
      <c r="A147">
        <v>140</v>
      </c>
      <c r="B147" s="34" t="s">
        <v>209</v>
      </c>
      <c r="C147" s="8">
        <v>45625</v>
      </c>
      <c r="D147" s="8">
        <v>45657</v>
      </c>
      <c r="E147" s="9">
        <v>44121706</v>
      </c>
      <c r="F147" s="7">
        <v>7992</v>
      </c>
      <c r="G147" s="9">
        <v>8897</v>
      </c>
      <c r="H147" s="22">
        <v>0</v>
      </c>
      <c r="I147" s="22">
        <f t="shared" si="2"/>
        <v>0</v>
      </c>
      <c r="J147" s="23">
        <f>Tabla_query__7[[#This Row],[INVENTARIO ACTUAL]]*Tabla_query__7[[#This Row],[COSTO DEL MERCADO]]</f>
        <v>0</v>
      </c>
      <c r="K147" s="10" t="s">
        <v>11</v>
      </c>
      <c r="L147" s="10" t="s">
        <v>59</v>
      </c>
      <c r="M147" s="9"/>
      <c r="N147" s="9" t="s">
        <v>210</v>
      </c>
    </row>
    <row r="148" spans="1:14" ht="33" x14ac:dyDescent="0.25">
      <c r="A148">
        <v>141</v>
      </c>
      <c r="B148" s="34" t="s">
        <v>211</v>
      </c>
      <c r="C148" s="8">
        <v>45625</v>
      </c>
      <c r="D148" s="8">
        <v>45657</v>
      </c>
      <c r="E148" s="9">
        <v>44121706</v>
      </c>
      <c r="F148" s="7">
        <v>6792</v>
      </c>
      <c r="G148" s="9">
        <v>6722</v>
      </c>
      <c r="H148" s="22">
        <v>0</v>
      </c>
      <c r="I148" s="22">
        <f t="shared" si="2"/>
        <v>0</v>
      </c>
      <c r="J148" s="23">
        <f>Tabla_query__7[[#This Row],[INVENTARIO ACTUAL]]*Tabla_query__7[[#This Row],[COSTO DEL MERCADO]]</f>
        <v>0</v>
      </c>
      <c r="K148" s="10" t="s">
        <v>11</v>
      </c>
      <c r="L148" s="10" t="s">
        <v>59</v>
      </c>
      <c r="M148" s="9"/>
      <c r="N148" s="9" t="s">
        <v>210</v>
      </c>
    </row>
    <row r="149" spans="1:14" ht="16.5" x14ac:dyDescent="0.25">
      <c r="A149">
        <v>142</v>
      </c>
      <c r="B149" s="26" t="s">
        <v>212</v>
      </c>
      <c r="C149" s="8">
        <v>45625</v>
      </c>
      <c r="D149" s="8">
        <v>45657</v>
      </c>
      <c r="E149" s="9">
        <v>44121706</v>
      </c>
      <c r="F149" s="7">
        <v>4</v>
      </c>
      <c r="G149" s="9">
        <v>4</v>
      </c>
      <c r="H149" s="22">
        <v>425</v>
      </c>
      <c r="I149" s="22">
        <f t="shared" si="2"/>
        <v>1700</v>
      </c>
      <c r="J149" s="23">
        <f>Tabla_query__7[[#This Row],[INVENTARIO ACTUAL]]*Tabla_query__7[[#This Row],[COSTO DEL MERCADO]]</f>
        <v>1700</v>
      </c>
      <c r="K149" s="10" t="s">
        <v>11</v>
      </c>
      <c r="L149" s="9" t="s">
        <v>12</v>
      </c>
      <c r="M149" s="9"/>
      <c r="N149" s="9"/>
    </row>
    <row r="150" spans="1:14" ht="16.5" x14ac:dyDescent="0.25">
      <c r="A150">
        <v>143</v>
      </c>
      <c r="B150" s="26" t="s">
        <v>213</v>
      </c>
      <c r="C150" s="8">
        <v>45625</v>
      </c>
      <c r="D150" s="8">
        <v>45657</v>
      </c>
      <c r="E150" s="9">
        <v>7131829</v>
      </c>
      <c r="F150" s="7">
        <v>13</v>
      </c>
      <c r="G150" s="9">
        <v>12</v>
      </c>
      <c r="H150" s="22">
        <v>600</v>
      </c>
      <c r="I150" s="22">
        <f t="shared" si="2"/>
        <v>7800</v>
      </c>
      <c r="J150" s="23">
        <f>Tabla_query__7[[#This Row],[INVENTARIO ACTUAL]]*Tabla_query__7[[#This Row],[COSTO DEL MERCADO]]</f>
        <v>7200</v>
      </c>
      <c r="K150" s="10" t="s">
        <v>24</v>
      </c>
      <c r="L150" s="9" t="s">
        <v>12</v>
      </c>
      <c r="M150" s="9"/>
      <c r="N150" s="9" t="s">
        <v>22</v>
      </c>
    </row>
    <row r="151" spans="1:14" ht="16.5" x14ac:dyDescent="0.25">
      <c r="A151">
        <v>144</v>
      </c>
      <c r="B151" s="26" t="s">
        <v>214</v>
      </c>
      <c r="C151" s="8">
        <v>45625</v>
      </c>
      <c r="D151" s="8">
        <v>45657</v>
      </c>
      <c r="E151" s="9">
        <v>7131829</v>
      </c>
      <c r="F151" s="7">
        <v>1</v>
      </c>
      <c r="G151" s="9">
        <v>1</v>
      </c>
      <c r="H151" s="22">
        <v>1000</v>
      </c>
      <c r="I151" s="22">
        <f t="shared" si="2"/>
        <v>1000</v>
      </c>
      <c r="J151" s="23">
        <f>Tabla_query__7[[#This Row],[INVENTARIO ACTUAL]]*Tabla_query__7[[#This Row],[COSTO DEL MERCADO]]</f>
        <v>1000</v>
      </c>
      <c r="K151" s="10" t="s">
        <v>215</v>
      </c>
      <c r="L151" s="9" t="s">
        <v>12</v>
      </c>
      <c r="M151" s="9"/>
      <c r="N151" s="9" t="s">
        <v>22</v>
      </c>
    </row>
    <row r="152" spans="1:14" ht="16.5" x14ac:dyDescent="0.25">
      <c r="A152">
        <v>145</v>
      </c>
      <c r="B152" s="26" t="s">
        <v>216</v>
      </c>
      <c r="C152" s="8">
        <v>45625</v>
      </c>
      <c r="D152" s="8">
        <v>45657</v>
      </c>
      <c r="E152" s="9">
        <v>7131829</v>
      </c>
      <c r="F152" s="7">
        <v>0</v>
      </c>
      <c r="G152" s="9">
        <v>0</v>
      </c>
      <c r="H152" s="22">
        <v>0</v>
      </c>
      <c r="I152" s="22">
        <f t="shared" si="2"/>
        <v>0</v>
      </c>
      <c r="J152" s="23">
        <f>Tabla_query__7[[#This Row],[INVENTARIO ACTUAL]]*Tabla_query__7[[#This Row],[COSTO DEL MERCADO]]</f>
        <v>0</v>
      </c>
      <c r="K152" s="10" t="s">
        <v>215</v>
      </c>
      <c r="L152" s="9" t="s">
        <v>12</v>
      </c>
      <c r="M152" s="9"/>
      <c r="N152" s="9" t="s">
        <v>17</v>
      </c>
    </row>
    <row r="153" spans="1:14" ht="16.5" x14ac:dyDescent="0.25">
      <c r="A153">
        <v>146</v>
      </c>
      <c r="B153" s="26" t="s">
        <v>217</v>
      </c>
      <c r="C153" s="8">
        <v>45625</v>
      </c>
      <c r="D153" s="8">
        <v>45657</v>
      </c>
      <c r="E153" s="9">
        <v>7131829</v>
      </c>
      <c r="F153" s="7">
        <v>0</v>
      </c>
      <c r="G153" s="9">
        <v>0</v>
      </c>
      <c r="H153" s="22">
        <v>0</v>
      </c>
      <c r="I153" s="22">
        <f t="shared" si="2"/>
        <v>0</v>
      </c>
      <c r="J153" s="23">
        <f>Tabla_query__7[[#This Row],[INVENTARIO ACTUAL]]*Tabla_query__7[[#This Row],[COSTO DEL MERCADO]]</f>
        <v>0</v>
      </c>
      <c r="K153" s="10" t="s">
        <v>215</v>
      </c>
      <c r="L153" s="9" t="s">
        <v>12</v>
      </c>
      <c r="M153" s="9"/>
      <c r="N153" s="9" t="s">
        <v>17</v>
      </c>
    </row>
    <row r="154" spans="1:14" ht="33" x14ac:dyDescent="0.25">
      <c r="A154">
        <v>147</v>
      </c>
      <c r="B154" s="26" t="s">
        <v>218</v>
      </c>
      <c r="C154" s="8">
        <v>45625</v>
      </c>
      <c r="D154" s="8">
        <v>45657</v>
      </c>
      <c r="E154" s="9">
        <v>44122016</v>
      </c>
      <c r="F154" s="7">
        <v>57</v>
      </c>
      <c r="G154" s="9">
        <v>57</v>
      </c>
      <c r="H154" s="22">
        <v>30</v>
      </c>
      <c r="I154" s="22">
        <f t="shared" si="2"/>
        <v>1710</v>
      </c>
      <c r="J154" s="23">
        <f>Tabla_query__7[[#This Row],[INVENTARIO ACTUAL]]*Tabla_query__7[[#This Row],[COSTO DEL MERCADO]]</f>
        <v>1710</v>
      </c>
      <c r="K154" s="10" t="s">
        <v>11</v>
      </c>
      <c r="L154" s="10" t="s">
        <v>12</v>
      </c>
      <c r="M154" s="9"/>
      <c r="N154" s="9" t="s">
        <v>37</v>
      </c>
    </row>
    <row r="155" spans="1:14" ht="33" x14ac:dyDescent="0.25">
      <c r="A155">
        <v>148</v>
      </c>
      <c r="B155" s="26" t="s">
        <v>219</v>
      </c>
      <c r="C155" s="8">
        <v>45625</v>
      </c>
      <c r="D155" s="8">
        <v>45657</v>
      </c>
      <c r="E155" s="9">
        <v>44122016</v>
      </c>
      <c r="F155" s="7">
        <v>42</v>
      </c>
      <c r="G155" s="9">
        <v>42</v>
      </c>
      <c r="H155" s="22">
        <v>30</v>
      </c>
      <c r="I155" s="22">
        <f t="shared" si="2"/>
        <v>1260</v>
      </c>
      <c r="J155" s="23">
        <f>Tabla_query__7[[#This Row],[INVENTARIO ACTUAL]]*Tabla_query__7[[#This Row],[COSTO DEL MERCADO]]</f>
        <v>1260</v>
      </c>
      <c r="K155" s="10" t="s">
        <v>11</v>
      </c>
      <c r="L155" s="10" t="s">
        <v>12</v>
      </c>
      <c r="M155" s="9"/>
      <c r="N155" s="9" t="s">
        <v>37</v>
      </c>
    </row>
    <row r="156" spans="1:14" ht="33" x14ac:dyDescent="0.25">
      <c r="A156">
        <v>149</v>
      </c>
      <c r="B156" s="26" t="s">
        <v>220</v>
      </c>
      <c r="C156" s="8">
        <v>45625</v>
      </c>
      <c r="D156" s="8">
        <v>45657</v>
      </c>
      <c r="E156" s="9">
        <v>44122016</v>
      </c>
      <c r="F156" s="7">
        <v>2</v>
      </c>
      <c r="G156" s="9">
        <v>12</v>
      </c>
      <c r="H156" s="22">
        <v>30</v>
      </c>
      <c r="I156" s="22">
        <f t="shared" si="2"/>
        <v>60</v>
      </c>
      <c r="J156" s="23">
        <f>Tabla_query__7[[#This Row],[INVENTARIO ACTUAL]]*Tabla_query__7[[#This Row],[COSTO DEL MERCADO]]</f>
        <v>360</v>
      </c>
      <c r="K156" s="10" t="s">
        <v>11</v>
      </c>
      <c r="L156" s="10" t="s">
        <v>12</v>
      </c>
      <c r="M156" s="9"/>
      <c r="N156" s="9" t="s">
        <v>37</v>
      </c>
    </row>
    <row r="157" spans="1:14" ht="33" x14ac:dyDescent="0.25">
      <c r="A157">
        <v>150</v>
      </c>
      <c r="B157" s="26" t="s">
        <v>221</v>
      </c>
      <c r="C157" s="8">
        <v>45625</v>
      </c>
      <c r="D157" s="8">
        <v>45657</v>
      </c>
      <c r="E157" s="9">
        <v>44122016</v>
      </c>
      <c r="F157" s="7">
        <v>22</v>
      </c>
      <c r="G157" s="9">
        <v>20</v>
      </c>
      <c r="H157" s="22">
        <v>30</v>
      </c>
      <c r="I157" s="22">
        <f t="shared" si="2"/>
        <v>660</v>
      </c>
      <c r="J157" s="23">
        <f>Tabla_query__7[[#This Row],[INVENTARIO ACTUAL]]*Tabla_query__7[[#This Row],[COSTO DEL MERCADO]]</f>
        <v>600</v>
      </c>
      <c r="K157" s="10" t="s">
        <v>11</v>
      </c>
      <c r="L157" s="10" t="s">
        <v>12</v>
      </c>
      <c r="M157" s="9"/>
      <c r="N157" s="9" t="s">
        <v>37</v>
      </c>
    </row>
    <row r="158" spans="1:14" ht="33" x14ac:dyDescent="0.25">
      <c r="A158">
        <v>151</v>
      </c>
      <c r="B158" s="26" t="s">
        <v>222</v>
      </c>
      <c r="C158" s="8">
        <v>45625</v>
      </c>
      <c r="D158" s="8">
        <v>45657</v>
      </c>
      <c r="E158" s="9">
        <v>7131829</v>
      </c>
      <c r="F158" s="7">
        <v>25</v>
      </c>
      <c r="G158" s="9">
        <v>25</v>
      </c>
      <c r="H158" s="22">
        <v>90</v>
      </c>
      <c r="I158" s="22">
        <f t="shared" si="2"/>
        <v>2250</v>
      </c>
      <c r="J158" s="23">
        <f>Tabla_query__7[[#This Row],[INVENTARIO ACTUAL]]*Tabla_query__7[[#This Row],[COSTO DEL MERCADO]]</f>
        <v>2250</v>
      </c>
      <c r="K158" s="10" t="s">
        <v>223</v>
      </c>
      <c r="L158" s="9" t="s">
        <v>12</v>
      </c>
      <c r="M158" s="9" t="s">
        <v>224</v>
      </c>
      <c r="N158" s="9" t="s">
        <v>74</v>
      </c>
    </row>
    <row r="159" spans="1:14" ht="33" x14ac:dyDescent="0.25">
      <c r="A159">
        <v>152</v>
      </c>
      <c r="B159" s="26" t="s">
        <v>225</v>
      </c>
      <c r="C159" s="8">
        <v>45625</v>
      </c>
      <c r="D159" s="8">
        <v>45657</v>
      </c>
      <c r="E159" s="9">
        <v>14111704</v>
      </c>
      <c r="F159" s="7">
        <v>0</v>
      </c>
      <c r="G159" s="9">
        <v>0</v>
      </c>
      <c r="H159" s="22">
        <v>150</v>
      </c>
      <c r="I159" s="22">
        <f t="shared" si="2"/>
        <v>0</v>
      </c>
      <c r="J159" s="23">
        <f>Tabla_query__7[[#This Row],[INVENTARIO ACTUAL]]*Tabla_query__7[[#This Row],[COSTO DEL MERCADO]]</f>
        <v>0</v>
      </c>
      <c r="K159" s="10" t="s">
        <v>223</v>
      </c>
      <c r="L159" s="9" t="s">
        <v>12</v>
      </c>
      <c r="M159" s="9" t="s">
        <v>226</v>
      </c>
      <c r="N159" s="9"/>
    </row>
    <row r="160" spans="1:14" ht="33" x14ac:dyDescent="0.25">
      <c r="A160">
        <v>153</v>
      </c>
      <c r="B160" s="26" t="s">
        <v>227</v>
      </c>
      <c r="C160" s="8">
        <v>45625</v>
      </c>
      <c r="D160" s="8">
        <v>45657</v>
      </c>
      <c r="E160" s="9">
        <v>14111704</v>
      </c>
      <c r="F160" s="7">
        <v>0</v>
      </c>
      <c r="G160" s="9">
        <v>0</v>
      </c>
      <c r="H160" s="22">
        <v>100</v>
      </c>
      <c r="I160" s="22">
        <f t="shared" si="2"/>
        <v>0</v>
      </c>
      <c r="J160" s="23">
        <f>Tabla_query__7[[#This Row],[INVENTARIO ACTUAL]]*Tabla_query__7[[#This Row],[COSTO DEL MERCADO]]</f>
        <v>0</v>
      </c>
      <c r="K160" s="10" t="s">
        <v>223</v>
      </c>
      <c r="L160" s="9" t="s">
        <v>12</v>
      </c>
      <c r="M160" s="9"/>
      <c r="N160" s="9" t="s">
        <v>20</v>
      </c>
    </row>
    <row r="161" spans="1:14" ht="16.5" x14ac:dyDescent="0.25">
      <c r="A161">
        <v>154</v>
      </c>
      <c r="B161" s="26" t="s">
        <v>228</v>
      </c>
      <c r="C161" s="8">
        <v>45625</v>
      </c>
      <c r="D161" s="8">
        <v>45657</v>
      </c>
      <c r="E161" s="9">
        <v>4618150</v>
      </c>
      <c r="F161" s="7">
        <v>4</v>
      </c>
      <c r="G161" s="9">
        <v>4</v>
      </c>
      <c r="H161" s="22">
        <v>240</v>
      </c>
      <c r="I161" s="22">
        <f t="shared" si="2"/>
        <v>960</v>
      </c>
      <c r="J161" s="23">
        <f>Tabla_query__7[[#This Row],[INVENTARIO ACTUAL]]*Tabla_query__7[[#This Row],[COSTO DEL MERCADO]]</f>
        <v>960</v>
      </c>
      <c r="K161" s="10" t="s">
        <v>223</v>
      </c>
      <c r="L161" s="9" t="s">
        <v>12</v>
      </c>
      <c r="M161" s="9" t="s">
        <v>229</v>
      </c>
      <c r="N161" s="9" t="s">
        <v>14</v>
      </c>
    </row>
    <row r="162" spans="1:14" ht="33" x14ac:dyDescent="0.25">
      <c r="A162">
        <v>155</v>
      </c>
      <c r="B162" s="26" t="s">
        <v>230</v>
      </c>
      <c r="C162" s="8">
        <v>45625</v>
      </c>
      <c r="D162" s="8">
        <v>45657</v>
      </c>
      <c r="E162" s="9">
        <v>32101601</v>
      </c>
      <c r="F162" s="7">
        <v>0</v>
      </c>
      <c r="G162" s="9">
        <v>13</v>
      </c>
      <c r="H162" s="22">
        <v>250</v>
      </c>
      <c r="I162" s="22">
        <f t="shared" si="2"/>
        <v>0</v>
      </c>
      <c r="J162" s="23">
        <f>Tabla_query__7[[#This Row],[INVENTARIO ACTUAL]]*Tabla_query__7[[#This Row],[COSTO DEL MERCADO]]</f>
        <v>3250</v>
      </c>
      <c r="K162" s="10" t="s">
        <v>11</v>
      </c>
      <c r="L162" s="9" t="s">
        <v>12</v>
      </c>
      <c r="M162" s="9"/>
      <c r="N162" s="9" t="s">
        <v>37</v>
      </c>
    </row>
    <row r="163" spans="1:14" ht="33" x14ac:dyDescent="0.25">
      <c r="A163">
        <v>156</v>
      </c>
      <c r="B163" s="34" t="s">
        <v>231</v>
      </c>
      <c r="C163" s="8">
        <v>45625</v>
      </c>
      <c r="D163" s="8">
        <v>45657</v>
      </c>
      <c r="E163" s="9">
        <v>32101601</v>
      </c>
      <c r="F163" s="7">
        <v>0</v>
      </c>
      <c r="G163" s="9">
        <v>0</v>
      </c>
      <c r="H163" s="22">
        <v>180</v>
      </c>
      <c r="I163" s="22">
        <f t="shared" si="2"/>
        <v>0</v>
      </c>
      <c r="J163" s="23">
        <f>Tabla_query__7[[#This Row],[INVENTARIO ACTUAL]]*Tabla_query__7[[#This Row],[COSTO DEL MERCADO]]</f>
        <v>0</v>
      </c>
      <c r="K163" s="10" t="s">
        <v>58</v>
      </c>
      <c r="L163" s="9" t="s">
        <v>59</v>
      </c>
      <c r="M163" s="9"/>
      <c r="N163" s="9" t="s">
        <v>20</v>
      </c>
    </row>
    <row r="164" spans="1:14" ht="16.5" x14ac:dyDescent="0.25">
      <c r="A164">
        <v>157</v>
      </c>
      <c r="B164" s="26" t="s">
        <v>232</v>
      </c>
      <c r="C164" s="8">
        <v>45625</v>
      </c>
      <c r="D164" s="8">
        <v>45657</v>
      </c>
      <c r="E164" s="9">
        <v>44121706</v>
      </c>
      <c r="F164" s="7">
        <v>37</v>
      </c>
      <c r="G164" s="9">
        <v>42</v>
      </c>
      <c r="H164" s="22">
        <v>150</v>
      </c>
      <c r="I164" s="22">
        <f t="shared" si="2"/>
        <v>5550</v>
      </c>
      <c r="J164" s="23">
        <f>Tabla_query__7[[#This Row],[INVENTARIO ACTUAL]]*Tabla_query__7[[#This Row],[COSTO DEL MERCADO]]</f>
        <v>6300</v>
      </c>
      <c r="K164" s="10" t="s">
        <v>11</v>
      </c>
      <c r="L164" s="9" t="s">
        <v>12</v>
      </c>
      <c r="M164" s="9"/>
      <c r="N164" s="9" t="s">
        <v>37</v>
      </c>
    </row>
    <row r="165" spans="1:14" ht="16.5" x14ac:dyDescent="0.25">
      <c r="A165">
        <v>158</v>
      </c>
      <c r="B165" s="26" t="s">
        <v>233</v>
      </c>
      <c r="C165" s="8">
        <v>45625</v>
      </c>
      <c r="D165" s="8">
        <v>45657</v>
      </c>
      <c r="E165" s="9">
        <v>47131604</v>
      </c>
      <c r="F165" s="7">
        <v>7</v>
      </c>
      <c r="G165" s="9">
        <v>5</v>
      </c>
      <c r="H165" s="22">
        <v>271</v>
      </c>
      <c r="I165" s="22">
        <f t="shared" si="2"/>
        <v>1897</v>
      </c>
      <c r="J165" s="23">
        <f>Tabla_query__7[[#This Row],[INVENTARIO ACTUAL]]*Tabla_query__7[[#This Row],[COSTO DEL MERCADO]]</f>
        <v>1355</v>
      </c>
      <c r="K165" s="10" t="s">
        <v>24</v>
      </c>
      <c r="L165" s="9" t="s">
        <v>12</v>
      </c>
      <c r="M165" s="9"/>
      <c r="N165" s="9" t="s">
        <v>22</v>
      </c>
    </row>
    <row r="166" spans="1:14" ht="16.5" x14ac:dyDescent="0.25">
      <c r="A166">
        <v>159</v>
      </c>
      <c r="B166" s="26" t="s">
        <v>234</v>
      </c>
      <c r="C166" s="8">
        <v>45625</v>
      </c>
      <c r="D166" s="8">
        <v>45657</v>
      </c>
      <c r="E166" s="9">
        <v>47131603</v>
      </c>
      <c r="F166" s="7">
        <v>0</v>
      </c>
      <c r="G166" s="9">
        <v>0</v>
      </c>
      <c r="H166" s="22">
        <v>100</v>
      </c>
      <c r="I166" s="22">
        <f t="shared" si="2"/>
        <v>0</v>
      </c>
      <c r="J166" s="23">
        <f>Tabla_query__7[[#This Row],[INVENTARIO ACTUAL]]*Tabla_query__7[[#This Row],[COSTO DEL MERCADO]]</f>
        <v>0</v>
      </c>
      <c r="K166" s="10" t="s">
        <v>24</v>
      </c>
      <c r="L166" s="9" t="s">
        <v>12</v>
      </c>
      <c r="M166" s="9"/>
      <c r="N166" s="9" t="s">
        <v>20</v>
      </c>
    </row>
    <row r="167" spans="1:14" ht="16.5" x14ac:dyDescent="0.25">
      <c r="A167">
        <v>160</v>
      </c>
      <c r="B167" s="26" t="s">
        <v>235</v>
      </c>
      <c r="C167" s="8">
        <v>45625</v>
      </c>
      <c r="D167" s="8">
        <v>45657</v>
      </c>
      <c r="E167" s="9">
        <v>60101903</v>
      </c>
      <c r="F167" s="7">
        <v>6</v>
      </c>
      <c r="G167" s="9">
        <v>12</v>
      </c>
      <c r="H167" s="22">
        <v>30</v>
      </c>
      <c r="I167" s="22">
        <f t="shared" si="2"/>
        <v>180</v>
      </c>
      <c r="J167" s="23">
        <f>Tabla_query__7[[#This Row],[INVENTARIO ACTUAL]]*Tabla_query__7[[#This Row],[COSTO DEL MERCADO]]</f>
        <v>360</v>
      </c>
      <c r="K167" s="10" t="s">
        <v>91</v>
      </c>
      <c r="L167" s="10" t="s">
        <v>12</v>
      </c>
      <c r="M167" s="9"/>
      <c r="N167" s="9" t="s">
        <v>37</v>
      </c>
    </row>
    <row r="168" spans="1:14" ht="16.5" x14ac:dyDescent="0.25">
      <c r="A168">
        <v>161</v>
      </c>
      <c r="B168" s="26" t="s">
        <v>236</v>
      </c>
      <c r="C168" s="8">
        <v>45625</v>
      </c>
      <c r="D168" s="8">
        <v>45657</v>
      </c>
      <c r="E168" s="9">
        <v>44121706</v>
      </c>
      <c r="F168" s="7">
        <v>190</v>
      </c>
      <c r="G168" s="9">
        <v>151</v>
      </c>
      <c r="H168" s="22">
        <v>10</v>
      </c>
      <c r="I168" s="22">
        <f t="shared" si="2"/>
        <v>1900</v>
      </c>
      <c r="J168" s="23">
        <f>Tabla_query__7[[#This Row],[INVENTARIO ACTUAL]]*Tabla_query__7[[#This Row],[COSTO DEL MERCADO]]</f>
        <v>1510</v>
      </c>
      <c r="K168" s="10" t="s">
        <v>138</v>
      </c>
      <c r="L168" s="9" t="s">
        <v>12</v>
      </c>
      <c r="M168" s="9"/>
      <c r="N168" s="9" t="s">
        <v>76</v>
      </c>
    </row>
    <row r="169" spans="1:14" ht="16.5" x14ac:dyDescent="0.25">
      <c r="A169">
        <v>162</v>
      </c>
      <c r="B169" s="26" t="s">
        <v>237</v>
      </c>
      <c r="C169" s="8">
        <v>45625</v>
      </c>
      <c r="D169" s="8">
        <v>45657</v>
      </c>
      <c r="E169" s="9">
        <v>14111704</v>
      </c>
      <c r="F169" s="7">
        <v>80</v>
      </c>
      <c r="G169" s="9">
        <v>0</v>
      </c>
      <c r="H169" s="22">
        <v>172</v>
      </c>
      <c r="I169" s="22">
        <f t="shared" si="2"/>
        <v>13760</v>
      </c>
      <c r="J169" s="23">
        <f>Tabla_query__7[[#This Row],[INVENTARIO ACTUAL]]*Tabla_query__7[[#This Row],[COSTO DEL MERCADO]]</f>
        <v>0</v>
      </c>
      <c r="K169" s="10" t="s">
        <v>138</v>
      </c>
      <c r="L169" s="9" t="s">
        <v>12</v>
      </c>
      <c r="M169" s="9"/>
      <c r="N169" s="9" t="s">
        <v>20</v>
      </c>
    </row>
    <row r="170" spans="1:14" ht="16.5" x14ac:dyDescent="0.25">
      <c r="A170">
        <v>163</v>
      </c>
      <c r="B170" s="26" t="s">
        <v>238</v>
      </c>
      <c r="C170" s="8">
        <v>45625</v>
      </c>
      <c r="D170" s="8">
        <v>45657</v>
      </c>
      <c r="E170" s="9">
        <v>44121706</v>
      </c>
      <c r="F170" s="7">
        <v>0</v>
      </c>
      <c r="G170" s="9">
        <v>0</v>
      </c>
      <c r="H170" s="22">
        <v>2100</v>
      </c>
      <c r="I170" s="22">
        <f t="shared" si="2"/>
        <v>0</v>
      </c>
      <c r="J170" s="23">
        <f>Tabla_query__7[[#This Row],[INVENTARIO ACTUAL]]*Tabla_query__7[[#This Row],[COSTO DEL MERCADO]]</f>
        <v>0</v>
      </c>
      <c r="K170" s="10" t="s">
        <v>138</v>
      </c>
      <c r="L170" s="9" t="s">
        <v>12</v>
      </c>
      <c r="M170" s="9" t="s">
        <v>239</v>
      </c>
      <c r="N170" s="9" t="s">
        <v>20</v>
      </c>
    </row>
    <row r="171" spans="1:14" ht="16.5" x14ac:dyDescent="0.25">
      <c r="A171">
        <v>164</v>
      </c>
      <c r="B171" s="26" t="s">
        <v>240</v>
      </c>
      <c r="C171" s="8">
        <v>45625</v>
      </c>
      <c r="D171" s="8">
        <v>45657</v>
      </c>
      <c r="E171" s="9">
        <v>44103105</v>
      </c>
      <c r="F171" s="7">
        <v>2</v>
      </c>
      <c r="G171" s="9">
        <v>2</v>
      </c>
      <c r="H171" s="22">
        <v>950</v>
      </c>
      <c r="I171" s="22">
        <f t="shared" si="2"/>
        <v>1900</v>
      </c>
      <c r="J171" s="23">
        <f>Tabla_query__7[[#This Row],[INVENTARIO ACTUAL]]*Tabla_query__7[[#This Row],[COSTO DEL MERCADO]]</f>
        <v>1900</v>
      </c>
      <c r="K171" s="10" t="s">
        <v>11</v>
      </c>
      <c r="L171" s="9" t="s">
        <v>12</v>
      </c>
      <c r="M171" s="9"/>
      <c r="N171" s="9" t="s">
        <v>37</v>
      </c>
    </row>
    <row r="172" spans="1:14" ht="16.5" x14ac:dyDescent="0.25">
      <c r="A172">
        <v>165</v>
      </c>
      <c r="B172" s="26" t="s">
        <v>241</v>
      </c>
      <c r="C172" s="8">
        <v>45625</v>
      </c>
      <c r="D172" s="8">
        <v>45657</v>
      </c>
      <c r="E172" s="9">
        <v>14111507</v>
      </c>
      <c r="F172" s="7">
        <v>29</v>
      </c>
      <c r="G172" s="9">
        <v>24</v>
      </c>
      <c r="H172" s="22">
        <v>10</v>
      </c>
      <c r="I172" s="22">
        <f t="shared" si="2"/>
        <v>290</v>
      </c>
      <c r="J172" s="23">
        <f>Tabla_query__7[[#This Row],[INVENTARIO ACTUAL]]*Tabla_query__7[[#This Row],[COSTO DEL MERCADO]]</f>
        <v>240</v>
      </c>
      <c r="K172" s="10" t="s">
        <v>91</v>
      </c>
      <c r="L172" s="10" t="s">
        <v>12</v>
      </c>
      <c r="M172" s="9"/>
      <c r="N172" s="9" t="s">
        <v>20</v>
      </c>
    </row>
    <row r="173" spans="1:14" ht="16.5" x14ac:dyDescent="0.25">
      <c r="A173">
        <v>166</v>
      </c>
      <c r="B173" s="26" t="s">
        <v>242</v>
      </c>
      <c r="C173" s="8">
        <v>45625</v>
      </c>
      <c r="D173" s="8">
        <v>45657</v>
      </c>
      <c r="E173" s="9">
        <v>14111704</v>
      </c>
      <c r="F173" s="7">
        <v>40</v>
      </c>
      <c r="G173" s="9">
        <v>17</v>
      </c>
      <c r="H173" s="22">
        <v>390</v>
      </c>
      <c r="I173" s="22">
        <f t="shared" si="2"/>
        <v>15600</v>
      </c>
      <c r="J173" s="23">
        <f>Tabla_query__7[[#This Row],[INVENTARIO ACTUAL]]*Tabla_query__7[[#This Row],[COSTO DEL MERCADO]]</f>
        <v>6630</v>
      </c>
      <c r="K173" s="10" t="s">
        <v>138</v>
      </c>
      <c r="L173" s="9" t="s">
        <v>12</v>
      </c>
      <c r="M173" s="9"/>
      <c r="N173" s="9" t="s">
        <v>20</v>
      </c>
    </row>
    <row r="174" spans="1:14" ht="16.5" x14ac:dyDescent="0.25">
      <c r="A174">
        <v>167</v>
      </c>
      <c r="B174" s="26" t="s">
        <v>243</v>
      </c>
      <c r="C174" s="8">
        <v>45625</v>
      </c>
      <c r="D174" s="8">
        <v>45657</v>
      </c>
      <c r="E174" s="9">
        <v>44103105</v>
      </c>
      <c r="F174" s="7">
        <v>0</v>
      </c>
      <c r="G174" s="9">
        <v>0</v>
      </c>
      <c r="H174" s="22">
        <v>60</v>
      </c>
      <c r="I174" s="22">
        <f t="shared" si="2"/>
        <v>0</v>
      </c>
      <c r="J174" s="23">
        <f>Tabla_query__7[[#This Row],[INVENTARIO ACTUAL]]*Tabla_query__7[[#This Row],[COSTO DEL MERCADO]]</f>
        <v>0</v>
      </c>
      <c r="K174" s="10" t="s">
        <v>11</v>
      </c>
      <c r="L174" s="9" t="s">
        <v>12</v>
      </c>
      <c r="M174" s="9" t="s">
        <v>244</v>
      </c>
      <c r="N174" s="9"/>
    </row>
    <row r="175" spans="1:14" ht="16.5" x14ac:dyDescent="0.25">
      <c r="A175">
        <v>168</v>
      </c>
      <c r="B175" s="26" t="s">
        <v>245</v>
      </c>
      <c r="C175" s="8">
        <v>45625</v>
      </c>
      <c r="D175" s="8">
        <v>45657</v>
      </c>
      <c r="E175" s="9">
        <v>44103106</v>
      </c>
      <c r="F175" s="7">
        <v>1</v>
      </c>
      <c r="G175" s="9">
        <v>1</v>
      </c>
      <c r="H175" s="22">
        <v>293</v>
      </c>
      <c r="I175" s="22">
        <f t="shared" si="2"/>
        <v>293</v>
      </c>
      <c r="J175" s="23">
        <f>Tabla_query__7[[#This Row],[INVENTARIO ACTUAL]]*Tabla_query__7[[#This Row],[COSTO DEL MERCADO]]</f>
        <v>293</v>
      </c>
      <c r="K175" s="10" t="s">
        <v>11</v>
      </c>
      <c r="L175" s="10" t="s">
        <v>12</v>
      </c>
      <c r="M175" s="9"/>
      <c r="N175" s="9" t="s">
        <v>37</v>
      </c>
    </row>
    <row r="176" spans="1:14" ht="16.5" x14ac:dyDescent="0.25">
      <c r="A176">
        <v>169</v>
      </c>
      <c r="B176" s="26" t="s">
        <v>246</v>
      </c>
      <c r="C176" s="8">
        <v>45625</v>
      </c>
      <c r="D176" s="8">
        <v>45657</v>
      </c>
      <c r="E176" s="9">
        <v>44103106</v>
      </c>
      <c r="F176" s="7">
        <v>2</v>
      </c>
      <c r="G176" s="9">
        <v>2</v>
      </c>
      <c r="H176" s="22">
        <v>380</v>
      </c>
      <c r="I176" s="22">
        <f t="shared" si="2"/>
        <v>760</v>
      </c>
      <c r="J176" s="23">
        <f>Tabla_query__7[[#This Row],[INVENTARIO ACTUAL]]*Tabla_query__7[[#This Row],[COSTO DEL MERCADO]]</f>
        <v>760</v>
      </c>
      <c r="K176" s="10" t="s">
        <v>11</v>
      </c>
      <c r="L176" s="9" t="s">
        <v>12</v>
      </c>
      <c r="M176" s="9"/>
      <c r="N176" s="9" t="s">
        <v>37</v>
      </c>
    </row>
    <row r="177" spans="1:14" ht="16.5" x14ac:dyDescent="0.25">
      <c r="A177">
        <v>170</v>
      </c>
      <c r="B177" s="26" t="s">
        <v>247</v>
      </c>
      <c r="C177" s="8">
        <v>45625</v>
      </c>
      <c r="D177" s="8">
        <v>45657</v>
      </c>
      <c r="E177" s="9"/>
      <c r="F177" s="7">
        <v>1</v>
      </c>
      <c r="G177" s="9">
        <v>1</v>
      </c>
      <c r="H177" s="22">
        <v>5000</v>
      </c>
      <c r="I177" s="22">
        <f t="shared" si="2"/>
        <v>5000</v>
      </c>
      <c r="J177" s="23">
        <f>Tabla_query__7[[#This Row],[INVENTARIO ACTUAL]]*Tabla_query__7[[#This Row],[COSTO DEL MERCADO]]</f>
        <v>5000</v>
      </c>
      <c r="K177" s="10" t="s">
        <v>11</v>
      </c>
      <c r="L177" s="9" t="s">
        <v>12</v>
      </c>
      <c r="M177" s="9" t="s">
        <v>248</v>
      </c>
      <c r="N177" s="9"/>
    </row>
    <row r="178" spans="1:14" ht="16.5" x14ac:dyDescent="0.25">
      <c r="A178">
        <v>171</v>
      </c>
      <c r="B178" s="26" t="s">
        <v>249</v>
      </c>
      <c r="C178" s="8">
        <v>45625</v>
      </c>
      <c r="D178" s="8">
        <v>45657</v>
      </c>
      <c r="E178" s="9">
        <v>44121706</v>
      </c>
      <c r="F178" s="7">
        <v>0</v>
      </c>
      <c r="G178" s="9">
        <v>0</v>
      </c>
      <c r="H178" s="22">
        <v>200</v>
      </c>
      <c r="I178" s="22">
        <f t="shared" si="2"/>
        <v>0</v>
      </c>
      <c r="J178" s="23">
        <f>Tabla_query__7[[#This Row],[INVENTARIO ACTUAL]]*Tabla_query__7[[#This Row],[COSTO DEL MERCADO]]</f>
        <v>0</v>
      </c>
      <c r="K178" s="10" t="s">
        <v>250</v>
      </c>
      <c r="L178" s="9" t="s">
        <v>12</v>
      </c>
      <c r="M178" s="9"/>
      <c r="N178" s="9" t="s">
        <v>37</v>
      </c>
    </row>
    <row r="179" spans="1:14" ht="16.5" x14ac:dyDescent="0.25">
      <c r="A179">
        <v>172</v>
      </c>
      <c r="B179" s="26" t="s">
        <v>251</v>
      </c>
      <c r="C179" s="8">
        <v>45625</v>
      </c>
      <c r="D179" s="8">
        <v>45657</v>
      </c>
      <c r="E179" s="9">
        <v>44121706</v>
      </c>
      <c r="F179" s="7">
        <v>0</v>
      </c>
      <c r="G179" s="9">
        <v>0</v>
      </c>
      <c r="H179" s="22">
        <v>200</v>
      </c>
      <c r="I179" s="22">
        <f t="shared" si="2"/>
        <v>0</v>
      </c>
      <c r="J179" s="23">
        <f>Tabla_query__7[[#This Row],[INVENTARIO ACTUAL]]*Tabla_query__7[[#This Row],[COSTO DEL MERCADO]]</f>
        <v>0</v>
      </c>
      <c r="K179" s="10" t="s">
        <v>250</v>
      </c>
      <c r="L179" s="9" t="s">
        <v>12</v>
      </c>
      <c r="M179" s="9"/>
      <c r="N179" s="9" t="s">
        <v>20</v>
      </c>
    </row>
    <row r="180" spans="1:14" ht="16.5" x14ac:dyDescent="0.25">
      <c r="A180">
        <v>173</v>
      </c>
      <c r="B180" s="26" t="s">
        <v>252</v>
      </c>
      <c r="C180" s="8">
        <v>45625</v>
      </c>
      <c r="D180" s="8">
        <v>45657</v>
      </c>
      <c r="E180" s="9">
        <v>44121706</v>
      </c>
      <c r="F180" s="7">
        <v>0</v>
      </c>
      <c r="G180" s="9">
        <v>0</v>
      </c>
      <c r="H180" s="22">
        <v>200</v>
      </c>
      <c r="I180" s="22">
        <f t="shared" si="2"/>
        <v>0</v>
      </c>
      <c r="J180" s="23">
        <f>Tabla_query__7[[#This Row],[INVENTARIO ACTUAL]]*Tabla_query__7[[#This Row],[COSTO DEL MERCADO]]</f>
        <v>0</v>
      </c>
      <c r="K180" s="10" t="s">
        <v>250</v>
      </c>
      <c r="L180" s="9" t="s">
        <v>12</v>
      </c>
      <c r="M180" s="9"/>
      <c r="N180" s="9" t="s">
        <v>20</v>
      </c>
    </row>
    <row r="181" spans="1:14" ht="16.5" x14ac:dyDescent="0.25">
      <c r="A181">
        <v>174</v>
      </c>
      <c r="B181" s="26" t="s">
        <v>253</v>
      </c>
      <c r="C181" s="8">
        <v>45625</v>
      </c>
      <c r="D181" s="8">
        <v>45657</v>
      </c>
      <c r="E181" s="9"/>
      <c r="F181" s="7">
        <v>4</v>
      </c>
      <c r="G181" s="9">
        <v>4</v>
      </c>
      <c r="H181" s="22">
        <v>300</v>
      </c>
      <c r="I181" s="22">
        <f t="shared" si="2"/>
        <v>1200</v>
      </c>
      <c r="J181" s="23">
        <f>Tabla_query__7[[#This Row],[INVENTARIO ACTUAL]]*Tabla_query__7[[#This Row],[COSTO DEL MERCADO]]</f>
        <v>1200</v>
      </c>
      <c r="K181" s="10" t="s">
        <v>35</v>
      </c>
      <c r="L181" s="10" t="s">
        <v>12</v>
      </c>
      <c r="M181" s="9" t="s">
        <v>254</v>
      </c>
      <c r="N181" s="9" t="s">
        <v>33</v>
      </c>
    </row>
    <row r="182" spans="1:14" ht="16.5" x14ac:dyDescent="0.25">
      <c r="A182">
        <v>175</v>
      </c>
      <c r="B182" s="26" t="s">
        <v>255</v>
      </c>
      <c r="C182" s="8">
        <v>45625</v>
      </c>
      <c r="D182" s="8">
        <v>45657</v>
      </c>
      <c r="E182" s="9">
        <v>44122106</v>
      </c>
      <c r="F182" s="7">
        <v>0</v>
      </c>
      <c r="G182" s="9">
        <v>0</v>
      </c>
      <c r="H182" s="22">
        <v>850</v>
      </c>
      <c r="I182" s="22">
        <f t="shared" si="2"/>
        <v>0</v>
      </c>
      <c r="J182" s="23">
        <f>Tabla_query__7[[#This Row],[INVENTARIO ACTUAL]]*Tabla_query__7[[#This Row],[COSTO DEL MERCADO]]</f>
        <v>0</v>
      </c>
      <c r="K182" s="10" t="s">
        <v>11</v>
      </c>
      <c r="L182" s="9" t="s">
        <v>12</v>
      </c>
      <c r="M182" s="9"/>
      <c r="N182" s="9" t="s">
        <v>20</v>
      </c>
    </row>
    <row r="183" spans="1:14" ht="33" x14ac:dyDescent="0.25">
      <c r="A183">
        <v>176</v>
      </c>
      <c r="B183" s="26" t="s">
        <v>256</v>
      </c>
      <c r="C183" s="8">
        <v>45625</v>
      </c>
      <c r="D183" s="8">
        <v>45657</v>
      </c>
      <c r="E183" s="9"/>
      <c r="F183" s="7">
        <v>42</v>
      </c>
      <c r="G183" s="9">
        <v>41</v>
      </c>
      <c r="H183" s="22">
        <v>125</v>
      </c>
      <c r="I183" s="22">
        <f t="shared" si="2"/>
        <v>5250</v>
      </c>
      <c r="J183" s="23">
        <f>Tabla_query__7[[#This Row],[INVENTARIO ACTUAL]]*Tabla_query__7[[#This Row],[COSTO DEL MERCADO]]</f>
        <v>5125</v>
      </c>
      <c r="K183" s="10" t="s">
        <v>35</v>
      </c>
      <c r="L183" s="10" t="s">
        <v>12</v>
      </c>
      <c r="M183" s="9" t="s">
        <v>141</v>
      </c>
      <c r="N183" s="9" t="s">
        <v>33</v>
      </c>
    </row>
    <row r="184" spans="1:14" ht="16.5" x14ac:dyDescent="0.25">
      <c r="A184">
        <v>177</v>
      </c>
      <c r="B184" s="26" t="s">
        <v>257</v>
      </c>
      <c r="C184" s="8">
        <v>45625</v>
      </c>
      <c r="D184" s="8">
        <v>45657</v>
      </c>
      <c r="E184" s="9">
        <v>12141901</v>
      </c>
      <c r="F184" s="7">
        <v>63</v>
      </c>
      <c r="G184" s="9">
        <v>50</v>
      </c>
      <c r="H184" s="22">
        <v>65</v>
      </c>
      <c r="I184" s="22">
        <f t="shared" si="2"/>
        <v>4095</v>
      </c>
      <c r="J184" s="23">
        <f>Tabla_query__7[[#This Row],[INVENTARIO ACTUAL]]*Tabla_query__7[[#This Row],[COSTO DEL MERCADO]]</f>
        <v>3250</v>
      </c>
      <c r="K184" s="10" t="s">
        <v>35</v>
      </c>
      <c r="L184" s="9" t="s">
        <v>12</v>
      </c>
      <c r="M184" s="9"/>
      <c r="N184" s="9" t="s">
        <v>20</v>
      </c>
    </row>
    <row r="185" spans="1:14" ht="16.5" x14ac:dyDescent="0.25">
      <c r="A185">
        <v>178</v>
      </c>
      <c r="B185" s="26" t="s">
        <v>258</v>
      </c>
      <c r="C185" s="8">
        <v>45625</v>
      </c>
      <c r="D185" s="8">
        <v>45657</v>
      </c>
      <c r="E185" s="9">
        <v>12141901</v>
      </c>
      <c r="F185" s="7">
        <v>141</v>
      </c>
      <c r="G185" s="9">
        <v>117</v>
      </c>
      <c r="H185" s="22">
        <v>70</v>
      </c>
      <c r="I185" s="22">
        <f t="shared" si="2"/>
        <v>9870</v>
      </c>
      <c r="J185" s="23">
        <f>Tabla_query__7[[#This Row],[INVENTARIO ACTUAL]]*Tabla_query__7[[#This Row],[COSTO DEL MERCADO]]</f>
        <v>8190</v>
      </c>
      <c r="K185" s="10" t="s">
        <v>35</v>
      </c>
      <c r="L185" s="9" t="s">
        <v>12</v>
      </c>
      <c r="M185" s="9"/>
      <c r="N185" s="9" t="s">
        <v>20</v>
      </c>
    </row>
    <row r="186" spans="1:14" ht="33" x14ac:dyDescent="0.25">
      <c r="A186">
        <v>179</v>
      </c>
      <c r="B186" s="26" t="s">
        <v>259</v>
      </c>
      <c r="C186" s="8">
        <v>45625</v>
      </c>
      <c r="D186" s="8">
        <v>45657</v>
      </c>
      <c r="E186" s="9"/>
      <c r="F186" s="7">
        <v>22</v>
      </c>
      <c r="G186" s="9">
        <v>21</v>
      </c>
      <c r="H186" s="22">
        <v>218</v>
      </c>
      <c r="I186" s="22">
        <f t="shared" si="2"/>
        <v>4796</v>
      </c>
      <c r="J186" s="23">
        <f>Tabla_query__7[[#This Row],[INVENTARIO ACTUAL]]*Tabla_query__7[[#This Row],[COSTO DEL MERCADO]]</f>
        <v>4578</v>
      </c>
      <c r="K186" s="10" t="s">
        <v>35</v>
      </c>
      <c r="L186" s="10" t="s">
        <v>12</v>
      </c>
      <c r="M186" s="9" t="s">
        <v>141</v>
      </c>
      <c r="N186" s="9" t="s">
        <v>33</v>
      </c>
    </row>
    <row r="187" spans="1:14" ht="16.5" x14ac:dyDescent="0.25">
      <c r="A187">
        <v>180</v>
      </c>
      <c r="B187" s="34" t="s">
        <v>260</v>
      </c>
      <c r="C187" s="8">
        <v>45625</v>
      </c>
      <c r="D187" s="8">
        <v>45657</v>
      </c>
      <c r="E187" s="9">
        <v>44122106</v>
      </c>
      <c r="F187" s="7">
        <v>0</v>
      </c>
      <c r="G187" s="9">
        <v>0</v>
      </c>
      <c r="H187" s="22">
        <v>0</v>
      </c>
      <c r="I187" s="22">
        <f t="shared" si="2"/>
        <v>0</v>
      </c>
      <c r="J187" s="23">
        <f>Tabla_query__7[[#This Row],[INVENTARIO ACTUAL]]*Tabla_query__7[[#This Row],[COSTO DEL MERCADO]]</f>
        <v>0</v>
      </c>
      <c r="K187" s="10" t="s">
        <v>250</v>
      </c>
      <c r="L187" s="9" t="s">
        <v>59</v>
      </c>
      <c r="M187" s="9" t="s">
        <v>261</v>
      </c>
      <c r="N187" s="9" t="s">
        <v>20</v>
      </c>
    </row>
    <row r="188" spans="1:14" ht="16.5" x14ac:dyDescent="0.25">
      <c r="A188">
        <v>181</v>
      </c>
      <c r="B188" s="26" t="s">
        <v>262</v>
      </c>
      <c r="C188" s="8">
        <v>45625</v>
      </c>
      <c r="D188" s="8">
        <v>45657</v>
      </c>
      <c r="E188" s="9">
        <v>44121702</v>
      </c>
      <c r="F188" s="7">
        <v>12</v>
      </c>
      <c r="G188" s="9">
        <v>16</v>
      </c>
      <c r="H188" s="22">
        <v>30</v>
      </c>
      <c r="I188" s="22">
        <f t="shared" si="2"/>
        <v>360</v>
      </c>
      <c r="J188" s="23">
        <f>Tabla_query__7[[#This Row],[INVENTARIO ACTUAL]]*Tabla_query__7[[#This Row],[COSTO DEL MERCADO]]</f>
        <v>480</v>
      </c>
      <c r="K188" s="10" t="s">
        <v>11</v>
      </c>
      <c r="L188" s="10" t="s">
        <v>12</v>
      </c>
      <c r="M188" s="9"/>
      <c r="N188" s="9" t="s">
        <v>37</v>
      </c>
    </row>
    <row r="189" spans="1:14" ht="16.5" x14ac:dyDescent="0.25">
      <c r="A189">
        <v>182</v>
      </c>
      <c r="B189" s="26" t="s">
        <v>263</v>
      </c>
      <c r="C189" s="8">
        <v>45625</v>
      </c>
      <c r="D189" s="8">
        <v>45657</v>
      </c>
      <c r="E189" s="9">
        <v>44121702</v>
      </c>
      <c r="F189" s="7">
        <v>6</v>
      </c>
      <c r="G189" s="9">
        <v>7</v>
      </c>
      <c r="H189" s="22">
        <v>30</v>
      </c>
      <c r="I189" s="22">
        <f t="shared" si="2"/>
        <v>180</v>
      </c>
      <c r="J189" s="23">
        <f>Tabla_query__7[[#This Row],[INVENTARIO ACTUAL]]*Tabla_query__7[[#This Row],[COSTO DEL MERCADO]]</f>
        <v>210</v>
      </c>
      <c r="K189" s="10" t="s">
        <v>11</v>
      </c>
      <c r="L189" s="10" t="s">
        <v>12</v>
      </c>
      <c r="M189" s="9"/>
      <c r="N189" s="9" t="s">
        <v>37</v>
      </c>
    </row>
    <row r="190" spans="1:14" ht="16.5" x14ac:dyDescent="0.25">
      <c r="A190">
        <v>183</v>
      </c>
      <c r="B190" s="26" t="s">
        <v>264</v>
      </c>
      <c r="C190" s="8">
        <v>45625</v>
      </c>
      <c r="D190" s="8">
        <v>45657</v>
      </c>
      <c r="E190" s="9">
        <v>44121706</v>
      </c>
      <c r="F190" s="7">
        <v>0</v>
      </c>
      <c r="G190" s="9">
        <v>0</v>
      </c>
      <c r="H190" s="22">
        <v>85</v>
      </c>
      <c r="I190" s="22">
        <f t="shared" si="2"/>
        <v>0</v>
      </c>
      <c r="J190" s="23">
        <f>Tabla_query__7[[#This Row],[INVENTARIO ACTUAL]]*Tabla_query__7[[#This Row],[COSTO DEL MERCADO]]</f>
        <v>0</v>
      </c>
      <c r="K190" s="10" t="s">
        <v>11</v>
      </c>
      <c r="L190" s="9" t="s">
        <v>12</v>
      </c>
      <c r="M190" s="9"/>
      <c r="N190" s="9" t="s">
        <v>37</v>
      </c>
    </row>
    <row r="191" spans="1:14" ht="33" x14ac:dyDescent="0.25">
      <c r="A191">
        <v>184</v>
      </c>
      <c r="B191" s="26" t="s">
        <v>265</v>
      </c>
      <c r="C191" s="8">
        <v>45625</v>
      </c>
      <c r="D191" s="8">
        <v>45657</v>
      </c>
      <c r="E191" s="9">
        <v>44121706</v>
      </c>
      <c r="F191" s="7">
        <v>0</v>
      </c>
      <c r="G191" s="9">
        <v>0</v>
      </c>
      <c r="H191" s="22">
        <v>150</v>
      </c>
      <c r="I191" s="22">
        <f t="shared" si="2"/>
        <v>0</v>
      </c>
      <c r="J191" s="23">
        <f>Tabla_query__7[[#This Row],[INVENTARIO ACTUAL]]*Tabla_query__7[[#This Row],[COSTO DEL MERCADO]]</f>
        <v>0</v>
      </c>
      <c r="K191" s="10" t="s">
        <v>11</v>
      </c>
      <c r="L191" s="9" t="s">
        <v>12</v>
      </c>
      <c r="M191" s="9"/>
      <c r="N191" s="9" t="s">
        <v>37</v>
      </c>
    </row>
    <row r="192" spans="1:14" ht="16.5" x14ac:dyDescent="0.25">
      <c r="A192">
        <v>185</v>
      </c>
      <c r="B192" s="26" t="s">
        <v>266</v>
      </c>
      <c r="C192" s="8">
        <v>45625</v>
      </c>
      <c r="D192" s="8">
        <v>45657</v>
      </c>
      <c r="E192" s="9">
        <v>44121618</v>
      </c>
      <c r="F192" s="7">
        <v>0</v>
      </c>
      <c r="G192" s="9">
        <v>43</v>
      </c>
      <c r="H192" s="22">
        <v>25</v>
      </c>
      <c r="I192" s="22">
        <f t="shared" si="2"/>
        <v>0</v>
      </c>
      <c r="J192" s="23">
        <f>Tabla_query__7[[#This Row],[INVENTARIO ACTUAL]]*Tabla_query__7[[#This Row],[COSTO DEL MERCADO]]</f>
        <v>1075</v>
      </c>
      <c r="K192" s="10" t="s">
        <v>11</v>
      </c>
      <c r="L192" s="10" t="s">
        <v>12</v>
      </c>
      <c r="M192" s="9"/>
      <c r="N192" s="9" t="s">
        <v>37</v>
      </c>
    </row>
    <row r="193" spans="1:14" ht="16.5" x14ac:dyDescent="0.25">
      <c r="A193">
        <v>186</v>
      </c>
      <c r="B193" s="26" t="s">
        <v>267</v>
      </c>
      <c r="C193" s="8">
        <v>45625</v>
      </c>
      <c r="D193" s="8">
        <v>45657</v>
      </c>
      <c r="E193" s="9">
        <v>44121708</v>
      </c>
      <c r="F193" s="7">
        <v>0</v>
      </c>
      <c r="G193" s="9">
        <v>28</v>
      </c>
      <c r="H193" s="22">
        <v>35</v>
      </c>
      <c r="I193" s="22">
        <f t="shared" si="2"/>
        <v>0</v>
      </c>
      <c r="J193" s="23">
        <f>Tabla_query__7[[#This Row],[INVENTARIO ACTUAL]]*Tabla_query__7[[#This Row],[COSTO DEL MERCADO]]</f>
        <v>980</v>
      </c>
      <c r="K193" s="10" t="s">
        <v>11</v>
      </c>
      <c r="L193" s="10" t="s">
        <v>12</v>
      </c>
      <c r="M193" s="9"/>
      <c r="N193" s="9" t="s">
        <v>37</v>
      </c>
    </row>
    <row r="194" spans="1:14" ht="16.5" x14ac:dyDescent="0.25">
      <c r="A194">
        <v>187</v>
      </c>
      <c r="B194" s="26" t="s">
        <v>268</v>
      </c>
      <c r="C194" s="8">
        <v>45625</v>
      </c>
      <c r="D194" s="8">
        <v>45657</v>
      </c>
      <c r="E194" s="9">
        <v>4122018</v>
      </c>
      <c r="F194" s="7">
        <v>0</v>
      </c>
      <c r="G194" s="9">
        <v>35</v>
      </c>
      <c r="H194" s="22">
        <v>45</v>
      </c>
      <c r="I194" s="22">
        <f t="shared" si="2"/>
        <v>0</v>
      </c>
      <c r="J194" s="23">
        <f>Tabla_query__7[[#This Row],[INVENTARIO ACTUAL]]*Tabla_query__7[[#This Row],[COSTO DEL MERCADO]]</f>
        <v>1575</v>
      </c>
      <c r="K194" s="10" t="s">
        <v>11</v>
      </c>
      <c r="L194" s="10" t="s">
        <v>12</v>
      </c>
      <c r="M194" s="9"/>
      <c r="N194" s="9" t="s">
        <v>37</v>
      </c>
    </row>
    <row r="195" spans="1:14" ht="16.5" x14ac:dyDescent="0.25">
      <c r="A195">
        <v>188</v>
      </c>
      <c r="B195" s="26" t="s">
        <v>269</v>
      </c>
      <c r="C195" s="8">
        <v>45625</v>
      </c>
      <c r="D195" s="8">
        <v>45657</v>
      </c>
      <c r="E195" s="9">
        <v>44121618</v>
      </c>
      <c r="F195" s="7">
        <v>0</v>
      </c>
      <c r="G195" s="9">
        <v>18</v>
      </c>
      <c r="H195" s="22">
        <v>60</v>
      </c>
      <c r="I195" s="22">
        <f t="shared" si="2"/>
        <v>0</v>
      </c>
      <c r="J195" s="23">
        <f>Tabla_query__7[[#This Row],[INVENTARIO ACTUAL]]*Tabla_query__7[[#This Row],[COSTO DEL MERCADO]]</f>
        <v>1080</v>
      </c>
      <c r="K195" s="10" t="s">
        <v>11</v>
      </c>
      <c r="L195" s="9" t="s">
        <v>12</v>
      </c>
      <c r="M195" s="9"/>
      <c r="N195" s="9" t="s">
        <v>37</v>
      </c>
    </row>
    <row r="196" spans="1:14" ht="16.5" x14ac:dyDescent="0.25">
      <c r="A196">
        <v>189</v>
      </c>
      <c r="B196" s="26" t="s">
        <v>270</v>
      </c>
      <c r="C196" s="8">
        <v>45625</v>
      </c>
      <c r="D196" s="8">
        <v>45657</v>
      </c>
      <c r="E196" s="9">
        <v>44121708</v>
      </c>
      <c r="F196" s="7">
        <v>0</v>
      </c>
      <c r="G196" s="9">
        <v>42</v>
      </c>
      <c r="H196" s="22">
        <v>40</v>
      </c>
      <c r="I196" s="22">
        <f t="shared" si="2"/>
        <v>0</v>
      </c>
      <c r="J196" s="23">
        <f>Tabla_query__7[[#This Row],[INVENTARIO ACTUAL]]*Tabla_query__7[[#This Row],[COSTO DEL MERCADO]]</f>
        <v>1680</v>
      </c>
      <c r="K196" s="10" t="s">
        <v>11</v>
      </c>
      <c r="L196" s="9" t="s">
        <v>12</v>
      </c>
      <c r="M196" s="9"/>
      <c r="N196" s="9" t="s">
        <v>37</v>
      </c>
    </row>
    <row r="197" spans="1:14" ht="16.5" x14ac:dyDescent="0.25">
      <c r="A197">
        <v>190</v>
      </c>
      <c r="B197" s="26" t="s">
        <v>271</v>
      </c>
      <c r="C197" s="8">
        <v>45625</v>
      </c>
      <c r="D197" s="8">
        <v>45657</v>
      </c>
      <c r="E197" s="9">
        <v>44122010</v>
      </c>
      <c r="F197" s="7">
        <v>0</v>
      </c>
      <c r="G197" s="9">
        <v>0</v>
      </c>
      <c r="H197" s="22">
        <v>10</v>
      </c>
      <c r="I197" s="22">
        <f t="shared" si="2"/>
        <v>0</v>
      </c>
      <c r="J197" s="23">
        <f>Tabla_query__7[[#This Row],[INVENTARIO ACTUAL]]*Tabla_query__7[[#This Row],[COSTO DEL MERCADO]]</f>
        <v>0</v>
      </c>
      <c r="K197" s="10" t="s">
        <v>11</v>
      </c>
      <c r="L197" s="9" t="s">
        <v>12</v>
      </c>
      <c r="M197" s="9"/>
      <c r="N197" s="9"/>
    </row>
    <row r="198" spans="1:14" ht="33" x14ac:dyDescent="0.25">
      <c r="A198">
        <v>191</v>
      </c>
      <c r="B198" s="26" t="s">
        <v>272</v>
      </c>
      <c r="C198" s="8">
        <v>45625</v>
      </c>
      <c r="D198" s="8">
        <v>45657</v>
      </c>
      <c r="E198" s="9">
        <v>44103105</v>
      </c>
      <c r="F198" s="7">
        <v>3</v>
      </c>
      <c r="G198" s="9">
        <v>17</v>
      </c>
      <c r="H198" s="22">
        <v>310</v>
      </c>
      <c r="I198" s="22">
        <f t="shared" si="2"/>
        <v>930</v>
      </c>
      <c r="J198" s="23">
        <f>Tabla_query__7[[#This Row],[INVENTARIO ACTUAL]]*Tabla_query__7[[#This Row],[COSTO DEL MERCADO]]</f>
        <v>5270</v>
      </c>
      <c r="K198" s="10" t="s">
        <v>11</v>
      </c>
      <c r="L198" s="10" t="s">
        <v>12</v>
      </c>
      <c r="M198" s="9"/>
      <c r="N198" s="9" t="s">
        <v>37</v>
      </c>
    </row>
    <row r="199" spans="1:14" ht="33" x14ac:dyDescent="0.25">
      <c r="A199">
        <v>192</v>
      </c>
      <c r="B199" s="26" t="s">
        <v>273</v>
      </c>
      <c r="C199" s="8">
        <v>45625</v>
      </c>
      <c r="D199" s="8">
        <v>45657</v>
      </c>
      <c r="E199" s="9"/>
      <c r="F199" s="7">
        <v>13</v>
      </c>
      <c r="G199" s="9">
        <v>14</v>
      </c>
      <c r="H199" s="22">
        <v>150</v>
      </c>
      <c r="I199" s="22">
        <f t="shared" si="2"/>
        <v>1950</v>
      </c>
      <c r="J199" s="23">
        <f>Tabla_query__7[[#This Row],[INVENTARIO ACTUAL]]*Tabla_query__7[[#This Row],[COSTO DEL MERCADO]]</f>
        <v>2100</v>
      </c>
      <c r="K199" s="10" t="s">
        <v>54</v>
      </c>
      <c r="L199" s="10" t="s">
        <v>12</v>
      </c>
      <c r="M199" s="9"/>
      <c r="N199" s="9" t="s">
        <v>33</v>
      </c>
    </row>
    <row r="200" spans="1:14" ht="33" x14ac:dyDescent="0.25">
      <c r="A200">
        <v>193</v>
      </c>
      <c r="B200" s="26" t="s">
        <v>274</v>
      </c>
      <c r="C200" s="8">
        <v>45625</v>
      </c>
      <c r="D200" s="8">
        <v>45657</v>
      </c>
      <c r="E200" s="9">
        <v>44121706</v>
      </c>
      <c r="F200" s="7">
        <v>18</v>
      </c>
      <c r="G200" s="9">
        <v>18</v>
      </c>
      <c r="H200" s="22">
        <v>200</v>
      </c>
      <c r="I200" s="22">
        <f t="shared" si="2"/>
        <v>3600</v>
      </c>
      <c r="J200" s="23">
        <f>Tabla_query__7[[#This Row],[INVENTARIO ACTUAL]]*Tabla_query__7[[#This Row],[COSTO DEL MERCADO]]</f>
        <v>3600</v>
      </c>
      <c r="K200" s="10" t="s">
        <v>11</v>
      </c>
      <c r="L200" s="9" t="s">
        <v>12</v>
      </c>
      <c r="M200" s="9"/>
      <c r="N200" s="9" t="s">
        <v>14</v>
      </c>
    </row>
    <row r="201" spans="1:14" ht="16.5" x14ac:dyDescent="0.25">
      <c r="A201">
        <v>194</v>
      </c>
      <c r="B201" s="26" t="s">
        <v>275</v>
      </c>
      <c r="C201" s="8">
        <v>45625</v>
      </c>
      <c r="D201" s="8">
        <v>45657</v>
      </c>
      <c r="E201" s="9">
        <v>41111604</v>
      </c>
      <c r="F201" s="7">
        <v>0</v>
      </c>
      <c r="G201" s="9">
        <v>14</v>
      </c>
      <c r="H201" s="22">
        <v>20</v>
      </c>
      <c r="I201" s="22">
        <f t="shared" ref="I201:I264" si="3">F201*H201</f>
        <v>0</v>
      </c>
      <c r="J201" s="23">
        <f>Tabla_query__7[[#This Row],[INVENTARIO ACTUAL]]*Tabla_query__7[[#This Row],[COSTO DEL MERCADO]]</f>
        <v>280</v>
      </c>
      <c r="K201" s="10" t="s">
        <v>11</v>
      </c>
      <c r="L201" s="10" t="s">
        <v>12</v>
      </c>
      <c r="M201" s="9"/>
      <c r="N201" s="9" t="s">
        <v>37</v>
      </c>
    </row>
    <row r="202" spans="1:14" ht="16.5" x14ac:dyDescent="0.25">
      <c r="A202">
        <v>195</v>
      </c>
      <c r="B202" s="26" t="s">
        <v>276</v>
      </c>
      <c r="C202" s="8">
        <v>45625</v>
      </c>
      <c r="D202" s="8">
        <v>45657</v>
      </c>
      <c r="E202" s="9">
        <v>26111702</v>
      </c>
      <c r="F202" s="7">
        <v>0</v>
      </c>
      <c r="G202" s="9">
        <v>0</v>
      </c>
      <c r="H202" s="22">
        <v>150</v>
      </c>
      <c r="I202" s="22">
        <f t="shared" si="3"/>
        <v>0</v>
      </c>
      <c r="J202" s="23">
        <f>Tabla_query__7[[#This Row],[INVENTARIO ACTUAL]]*Tabla_query__7[[#This Row],[COSTO DEL MERCADO]]</f>
        <v>0</v>
      </c>
      <c r="K202" s="10" t="s">
        <v>48</v>
      </c>
      <c r="L202" s="9" t="s">
        <v>12</v>
      </c>
      <c r="M202" s="9"/>
      <c r="N202" s="9" t="s">
        <v>20</v>
      </c>
    </row>
    <row r="203" spans="1:14" ht="16.5" x14ac:dyDescent="0.25">
      <c r="A203">
        <v>196</v>
      </c>
      <c r="B203" s="26" t="s">
        <v>277</v>
      </c>
      <c r="C203" s="8">
        <v>45625</v>
      </c>
      <c r="D203" s="8">
        <v>45657</v>
      </c>
      <c r="E203" s="9"/>
      <c r="F203" s="7">
        <v>2</v>
      </c>
      <c r="G203" s="9">
        <v>2</v>
      </c>
      <c r="H203" s="22">
        <v>900</v>
      </c>
      <c r="I203" s="22">
        <f t="shared" si="3"/>
        <v>1800</v>
      </c>
      <c r="J203" s="23">
        <f>Tabla_query__7[[#This Row],[INVENTARIO ACTUAL]]*Tabla_query__7[[#This Row],[COSTO DEL MERCADO]]</f>
        <v>1800</v>
      </c>
      <c r="K203" s="10" t="s">
        <v>278</v>
      </c>
      <c r="L203" s="10" t="s">
        <v>12</v>
      </c>
      <c r="M203" s="9"/>
      <c r="N203" s="9"/>
    </row>
    <row r="204" spans="1:14" ht="16.5" x14ac:dyDescent="0.25">
      <c r="A204">
        <v>197</v>
      </c>
      <c r="B204" s="26" t="s">
        <v>279</v>
      </c>
      <c r="C204" s="8">
        <v>45625</v>
      </c>
      <c r="D204" s="8">
        <v>45657</v>
      </c>
      <c r="E204" s="9">
        <v>44121706</v>
      </c>
      <c r="F204" s="7">
        <v>1606</v>
      </c>
      <c r="G204" s="9">
        <v>1487</v>
      </c>
      <c r="H204" s="22">
        <v>52</v>
      </c>
      <c r="I204" s="22">
        <f t="shared" si="3"/>
        <v>83512</v>
      </c>
      <c r="J204" s="23">
        <f>Tabla_query__7[[#This Row],[INVENTARIO ACTUAL]]*Tabla_query__7[[#This Row],[COSTO DEL MERCADO]]</f>
        <v>77324</v>
      </c>
      <c r="K204" s="10" t="s">
        <v>11</v>
      </c>
      <c r="L204" s="9" t="s">
        <v>12</v>
      </c>
      <c r="M204" s="9" t="s">
        <v>280</v>
      </c>
      <c r="N204" s="9" t="s">
        <v>281</v>
      </c>
    </row>
    <row r="205" spans="1:14" ht="33" x14ac:dyDescent="0.25">
      <c r="A205">
        <v>198</v>
      </c>
      <c r="B205" s="26" t="s">
        <v>282</v>
      </c>
      <c r="C205" s="8">
        <v>45625</v>
      </c>
      <c r="D205" s="8">
        <v>45657</v>
      </c>
      <c r="E205" s="9">
        <v>44121706</v>
      </c>
      <c r="F205" s="7">
        <v>1</v>
      </c>
      <c r="G205" s="9">
        <v>87</v>
      </c>
      <c r="H205" s="22">
        <v>280</v>
      </c>
      <c r="I205" s="22">
        <f t="shared" si="3"/>
        <v>280</v>
      </c>
      <c r="J205" s="23">
        <f>Tabla_query__7[[#This Row],[INVENTARIO ACTUAL]]*Tabla_query__7[[#This Row],[COSTO DEL MERCADO]]</f>
        <v>24360</v>
      </c>
      <c r="K205" s="10" t="s">
        <v>91</v>
      </c>
      <c r="L205" s="10" t="s">
        <v>12</v>
      </c>
      <c r="M205" s="9"/>
      <c r="N205" s="9" t="s">
        <v>20</v>
      </c>
    </row>
    <row r="206" spans="1:14" ht="33" x14ac:dyDescent="0.25">
      <c r="A206">
        <v>199</v>
      </c>
      <c r="B206" s="26" t="s">
        <v>283</v>
      </c>
      <c r="C206" s="8">
        <v>45625</v>
      </c>
      <c r="D206" s="8">
        <v>45657</v>
      </c>
      <c r="E206" s="9">
        <v>44121706</v>
      </c>
      <c r="F206" s="7">
        <v>61</v>
      </c>
      <c r="G206" s="9">
        <v>71</v>
      </c>
      <c r="H206" s="22">
        <v>390</v>
      </c>
      <c r="I206" s="22">
        <f t="shared" si="3"/>
        <v>23790</v>
      </c>
      <c r="J206" s="23">
        <f>Tabla_query__7[[#This Row],[INVENTARIO ACTUAL]]*Tabla_query__7[[#This Row],[COSTO DEL MERCADO]]</f>
        <v>27690</v>
      </c>
      <c r="K206" s="10" t="s">
        <v>91</v>
      </c>
      <c r="L206" s="10" t="s">
        <v>12</v>
      </c>
      <c r="M206" s="9"/>
      <c r="N206" s="9" t="s">
        <v>284</v>
      </c>
    </row>
    <row r="207" spans="1:14" ht="16.5" x14ac:dyDescent="0.25">
      <c r="A207">
        <v>200</v>
      </c>
      <c r="B207" s="26" t="s">
        <v>285</v>
      </c>
      <c r="C207" s="8">
        <v>45625</v>
      </c>
      <c r="D207" s="8">
        <v>45657</v>
      </c>
      <c r="E207" s="9">
        <v>44122104</v>
      </c>
      <c r="F207" s="7">
        <v>0</v>
      </c>
      <c r="G207" s="9">
        <v>15</v>
      </c>
      <c r="H207" s="22">
        <v>35</v>
      </c>
      <c r="I207" s="22">
        <f t="shared" si="3"/>
        <v>0</v>
      </c>
      <c r="J207" s="23">
        <f>Tabla_query__7[[#This Row],[INVENTARIO ACTUAL]]*Tabla_query__7[[#This Row],[COSTO DEL MERCADO]]</f>
        <v>525</v>
      </c>
      <c r="K207" s="10" t="s">
        <v>11</v>
      </c>
      <c r="L207" s="10" t="s">
        <v>12</v>
      </c>
      <c r="M207" s="9"/>
      <c r="N207" s="9" t="s">
        <v>37</v>
      </c>
    </row>
    <row r="208" spans="1:14" ht="16.5" x14ac:dyDescent="0.25">
      <c r="A208">
        <v>201</v>
      </c>
      <c r="B208" s="26" t="s">
        <v>286</v>
      </c>
      <c r="C208" s="8">
        <v>45625</v>
      </c>
      <c r="D208" s="8">
        <v>45657</v>
      </c>
      <c r="E208" s="9">
        <v>44121706</v>
      </c>
      <c r="F208" s="7">
        <v>16</v>
      </c>
      <c r="G208" s="9">
        <v>59</v>
      </c>
      <c r="H208" s="22">
        <v>7</v>
      </c>
      <c r="I208" s="22">
        <f t="shared" si="3"/>
        <v>112</v>
      </c>
      <c r="J208" s="23">
        <f>Tabla_query__7[[#This Row],[INVENTARIO ACTUAL]]*Tabla_query__7[[#This Row],[COSTO DEL MERCADO]]</f>
        <v>413</v>
      </c>
      <c r="K208" s="10" t="s">
        <v>11</v>
      </c>
      <c r="L208" s="9" t="s">
        <v>12</v>
      </c>
      <c r="M208" s="9"/>
      <c r="N208" s="9" t="s">
        <v>37</v>
      </c>
    </row>
    <row r="209" spans="1:14" ht="33" x14ac:dyDescent="0.25">
      <c r="A209">
        <v>202</v>
      </c>
      <c r="B209" s="26" t="s">
        <v>287</v>
      </c>
      <c r="C209" s="8">
        <v>45625</v>
      </c>
      <c r="D209" s="8">
        <v>45657</v>
      </c>
      <c r="E209" s="9">
        <v>47131603</v>
      </c>
      <c r="F209" s="7">
        <v>1</v>
      </c>
      <c r="G209" s="9">
        <v>1</v>
      </c>
      <c r="H209" s="22">
        <v>2020</v>
      </c>
      <c r="I209" s="22">
        <f t="shared" si="3"/>
        <v>2020</v>
      </c>
      <c r="J209" s="23">
        <f>Tabla_query__7[[#This Row],[INVENTARIO ACTUAL]]*Tabla_query__7[[#This Row],[COSTO DEL MERCADO]]</f>
        <v>2020</v>
      </c>
      <c r="K209" s="10" t="s">
        <v>24</v>
      </c>
      <c r="L209" s="9" t="s">
        <v>12</v>
      </c>
      <c r="M209" s="9" t="s">
        <v>288</v>
      </c>
      <c r="N209" s="9" t="s">
        <v>20</v>
      </c>
    </row>
    <row r="210" spans="1:14" ht="33" x14ac:dyDescent="0.25">
      <c r="A210">
        <v>203</v>
      </c>
      <c r="B210" s="26" t="s">
        <v>289</v>
      </c>
      <c r="C210" s="8">
        <v>45625</v>
      </c>
      <c r="D210" s="8">
        <v>45657</v>
      </c>
      <c r="E210" s="9">
        <v>44121804</v>
      </c>
      <c r="F210" s="7">
        <v>127</v>
      </c>
      <c r="G210" s="9">
        <v>123</v>
      </c>
      <c r="H210" s="22">
        <v>60</v>
      </c>
      <c r="I210" s="22">
        <f t="shared" si="3"/>
        <v>7620</v>
      </c>
      <c r="J210" s="23">
        <f>Tabla_query__7[[#This Row],[INVENTARIO ACTUAL]]*Tabla_query__7[[#This Row],[COSTO DEL MERCADO]]</f>
        <v>7380</v>
      </c>
      <c r="K210" s="10" t="s">
        <v>11</v>
      </c>
      <c r="L210" s="10" t="s">
        <v>12</v>
      </c>
      <c r="M210" s="9"/>
      <c r="N210" s="9" t="s">
        <v>37</v>
      </c>
    </row>
    <row r="211" spans="1:14" ht="16.5" x14ac:dyDescent="0.25">
      <c r="A211">
        <v>204</v>
      </c>
      <c r="B211" s="26" t="s">
        <v>290</v>
      </c>
      <c r="C211" s="8">
        <v>45625</v>
      </c>
      <c r="D211" s="8">
        <v>45657</v>
      </c>
      <c r="E211" s="9">
        <v>14111704</v>
      </c>
      <c r="F211" s="7">
        <v>1</v>
      </c>
      <c r="G211" s="9">
        <v>0</v>
      </c>
      <c r="H211" s="22">
        <v>120</v>
      </c>
      <c r="I211" s="22">
        <f t="shared" si="3"/>
        <v>120</v>
      </c>
      <c r="J211" s="23">
        <f>Tabla_query__7[[#This Row],[INVENTARIO ACTUAL]]*Tabla_query__7[[#This Row],[COSTO DEL MERCADO]]</f>
        <v>0</v>
      </c>
      <c r="K211" s="10" t="s">
        <v>138</v>
      </c>
      <c r="L211" s="9" t="s">
        <v>12</v>
      </c>
      <c r="M211" s="9"/>
      <c r="N211" s="9" t="s">
        <v>20</v>
      </c>
    </row>
    <row r="212" spans="1:14" ht="16.5" x14ac:dyDescent="0.25">
      <c r="A212">
        <v>205</v>
      </c>
      <c r="B212" s="26" t="s">
        <v>291</v>
      </c>
      <c r="C212" s="8">
        <v>45625</v>
      </c>
      <c r="D212" s="8">
        <v>45657</v>
      </c>
      <c r="E212" s="9"/>
      <c r="F212" s="7">
        <v>2</v>
      </c>
      <c r="G212" s="9">
        <v>2</v>
      </c>
      <c r="H212" s="22">
        <v>300</v>
      </c>
      <c r="I212" s="22">
        <f t="shared" si="3"/>
        <v>600</v>
      </c>
      <c r="J212" s="23">
        <f>Tabla_query__7[[#This Row],[INVENTARIO ACTUAL]]*Tabla_query__7[[#This Row],[COSTO DEL MERCADO]]</f>
        <v>600</v>
      </c>
      <c r="K212" s="10" t="s">
        <v>35</v>
      </c>
      <c r="L212" s="10" t="s">
        <v>12</v>
      </c>
      <c r="M212" s="9"/>
      <c r="N212" s="9" t="s">
        <v>33</v>
      </c>
    </row>
    <row r="213" spans="1:14" ht="33" x14ac:dyDescent="0.25">
      <c r="A213">
        <v>206</v>
      </c>
      <c r="B213" s="26" t="s">
        <v>292</v>
      </c>
      <c r="C213" s="8">
        <v>45625</v>
      </c>
      <c r="D213" s="8">
        <v>45657</v>
      </c>
      <c r="E213" s="9"/>
      <c r="F213" s="7">
        <v>5</v>
      </c>
      <c r="G213" s="9">
        <v>5</v>
      </c>
      <c r="H213" s="22">
        <v>750</v>
      </c>
      <c r="I213" s="22">
        <f t="shared" si="3"/>
        <v>3750</v>
      </c>
      <c r="J213" s="23">
        <f>Tabla_query__7[[#This Row],[INVENTARIO ACTUAL]]*Tabla_query__7[[#This Row],[COSTO DEL MERCADO]]</f>
        <v>3750</v>
      </c>
      <c r="K213" s="10" t="s">
        <v>35</v>
      </c>
      <c r="L213" s="10" t="s">
        <v>12</v>
      </c>
      <c r="M213" s="9" t="s">
        <v>293</v>
      </c>
      <c r="N213" s="9" t="s">
        <v>33</v>
      </c>
    </row>
    <row r="214" spans="1:14" ht="33" x14ac:dyDescent="0.25">
      <c r="A214">
        <v>207</v>
      </c>
      <c r="B214" s="26" t="s">
        <v>294</v>
      </c>
      <c r="C214" s="8">
        <v>45625</v>
      </c>
      <c r="D214" s="8">
        <v>45657</v>
      </c>
      <c r="E214" s="9">
        <v>14111507</v>
      </c>
      <c r="F214" s="7">
        <v>500</v>
      </c>
      <c r="G214" s="9">
        <v>530</v>
      </c>
      <c r="H214" s="22">
        <v>25</v>
      </c>
      <c r="I214" s="22">
        <f t="shared" si="3"/>
        <v>12500</v>
      </c>
      <c r="J214" s="23">
        <f>Tabla_query__7[[#This Row],[INVENTARIO ACTUAL]]*Tabla_query__7[[#This Row],[COSTO DEL MERCADO]]</f>
        <v>13250</v>
      </c>
      <c r="K214" s="10" t="s">
        <v>11</v>
      </c>
      <c r="L214" s="9" t="s">
        <v>12</v>
      </c>
      <c r="M214" s="9"/>
      <c r="N214" s="9" t="s">
        <v>74</v>
      </c>
    </row>
    <row r="215" spans="1:14" ht="33" x14ac:dyDescent="0.25">
      <c r="A215">
        <v>208</v>
      </c>
      <c r="B215" s="26" t="s">
        <v>295</v>
      </c>
      <c r="C215" s="8">
        <v>45625</v>
      </c>
      <c r="D215" s="8">
        <v>45657</v>
      </c>
      <c r="E215" s="9">
        <v>4121503</v>
      </c>
      <c r="F215" s="7">
        <v>6200</v>
      </c>
      <c r="G215" s="9">
        <v>300</v>
      </c>
      <c r="H215" s="22">
        <v>15</v>
      </c>
      <c r="I215" s="22">
        <f t="shared" si="3"/>
        <v>93000</v>
      </c>
      <c r="J215" s="23">
        <f>Tabla_query__7[[#This Row],[INVENTARIO ACTUAL]]*Tabla_query__7[[#This Row],[COSTO DEL MERCADO]]</f>
        <v>4500</v>
      </c>
      <c r="K215" s="10" t="s">
        <v>11</v>
      </c>
      <c r="L215" s="9" t="s">
        <v>12</v>
      </c>
      <c r="M215" s="9"/>
      <c r="N215" s="9"/>
    </row>
    <row r="216" spans="1:14" ht="16.5" x14ac:dyDescent="0.25">
      <c r="A216">
        <v>209</v>
      </c>
      <c r="B216" s="26" t="s">
        <v>296</v>
      </c>
      <c r="C216" s="8">
        <v>45625</v>
      </c>
      <c r="D216" s="8">
        <v>45657</v>
      </c>
      <c r="E216" s="9">
        <v>44121706</v>
      </c>
      <c r="F216" s="7">
        <v>0</v>
      </c>
      <c r="G216" s="9">
        <v>425</v>
      </c>
      <c r="H216" s="22">
        <v>8</v>
      </c>
      <c r="I216" s="22">
        <f t="shared" si="3"/>
        <v>0</v>
      </c>
      <c r="J216" s="23">
        <f>Tabla_query__7[[#This Row],[INVENTARIO ACTUAL]]*Tabla_query__7[[#This Row],[COSTO DEL MERCADO]]</f>
        <v>3400</v>
      </c>
      <c r="K216" s="10" t="s">
        <v>11</v>
      </c>
      <c r="L216" s="9" t="s">
        <v>12</v>
      </c>
      <c r="M216" s="9" t="s">
        <v>104</v>
      </c>
      <c r="N216" s="9"/>
    </row>
    <row r="217" spans="1:14" ht="33" x14ac:dyDescent="0.25">
      <c r="A217">
        <v>210</v>
      </c>
      <c r="B217" s="26" t="s">
        <v>297</v>
      </c>
      <c r="C217" s="8">
        <v>45625</v>
      </c>
      <c r="D217" s="8">
        <v>45657</v>
      </c>
      <c r="E217" s="9">
        <v>4121503</v>
      </c>
      <c r="F217" s="7">
        <v>3981</v>
      </c>
      <c r="G217" s="9">
        <v>3900</v>
      </c>
      <c r="H217" s="22">
        <v>10</v>
      </c>
      <c r="I217" s="22">
        <f t="shared" si="3"/>
        <v>39810</v>
      </c>
      <c r="J217" s="23">
        <f>Tabla_query__7[[#This Row],[INVENTARIO ACTUAL]]*Tabla_query__7[[#This Row],[COSTO DEL MERCADO]]</f>
        <v>39000</v>
      </c>
      <c r="K217" s="10" t="s">
        <v>11</v>
      </c>
      <c r="L217" s="10" t="s">
        <v>12</v>
      </c>
      <c r="M217" s="9"/>
      <c r="N217" s="9" t="s">
        <v>206</v>
      </c>
    </row>
    <row r="218" spans="1:14" ht="16.5" x14ac:dyDescent="0.25">
      <c r="A218">
        <v>211</v>
      </c>
      <c r="B218" s="26" t="s">
        <v>298</v>
      </c>
      <c r="C218" s="8">
        <v>45625</v>
      </c>
      <c r="D218" s="8">
        <v>45657</v>
      </c>
      <c r="E218" s="9">
        <v>50161509</v>
      </c>
      <c r="F218" s="7">
        <v>0</v>
      </c>
      <c r="G218" s="9">
        <v>0</v>
      </c>
      <c r="H218" s="22">
        <v>12</v>
      </c>
      <c r="I218" s="22">
        <f t="shared" si="3"/>
        <v>0</v>
      </c>
      <c r="J218" s="23">
        <f>Tabla_query__7[[#This Row],[INVENTARIO ACTUAL]]*Tabla_query__7[[#This Row],[COSTO DEL MERCADO]]</f>
        <v>0</v>
      </c>
      <c r="K218" s="10" t="s">
        <v>19</v>
      </c>
      <c r="L218" s="9" t="s">
        <v>12</v>
      </c>
      <c r="M218" s="9"/>
      <c r="N218" s="9" t="s">
        <v>65</v>
      </c>
    </row>
    <row r="219" spans="1:14" ht="16.5" x14ac:dyDescent="0.25">
      <c r="A219">
        <v>212</v>
      </c>
      <c r="B219" s="26" t="s">
        <v>299</v>
      </c>
      <c r="C219" s="8">
        <v>45625</v>
      </c>
      <c r="D219" s="8">
        <v>45657</v>
      </c>
      <c r="E219" s="9"/>
      <c r="F219" s="7">
        <v>72</v>
      </c>
      <c r="G219" s="9">
        <v>0</v>
      </c>
      <c r="H219" s="22">
        <v>15</v>
      </c>
      <c r="I219" s="22">
        <f t="shared" si="3"/>
        <v>1080</v>
      </c>
      <c r="J219" s="23">
        <f>Tabla_query__7[[#This Row],[INVENTARIO ACTUAL]]*Tabla_query__7[[#This Row],[COSTO DEL MERCADO]]</f>
        <v>0</v>
      </c>
      <c r="K219" s="10" t="s">
        <v>11</v>
      </c>
      <c r="L219" s="9" t="s">
        <v>12</v>
      </c>
      <c r="M219" s="9" t="s">
        <v>300</v>
      </c>
      <c r="N219" s="9" t="s">
        <v>20</v>
      </c>
    </row>
    <row r="220" spans="1:14" ht="33" x14ac:dyDescent="0.25">
      <c r="A220">
        <v>213</v>
      </c>
      <c r="B220" s="26" t="s">
        <v>391</v>
      </c>
      <c r="C220" s="8">
        <v>45625</v>
      </c>
      <c r="D220" s="8">
        <v>45657</v>
      </c>
      <c r="E220" s="9">
        <v>44121706</v>
      </c>
      <c r="F220" s="7">
        <v>8</v>
      </c>
      <c r="G220" s="9">
        <v>18</v>
      </c>
      <c r="H220" s="22">
        <v>1000</v>
      </c>
      <c r="I220" s="22">
        <f t="shared" si="3"/>
        <v>8000</v>
      </c>
      <c r="J220" s="23">
        <f>Tabla_query__7[[#This Row],[INVENTARIO ACTUAL]]*Tabla_query__7[[#This Row],[COSTO DEL MERCADO]]</f>
        <v>18000</v>
      </c>
      <c r="K220" s="10" t="s">
        <v>11</v>
      </c>
      <c r="L220" s="9" t="s">
        <v>12</v>
      </c>
      <c r="M220" s="9" t="s">
        <v>301</v>
      </c>
      <c r="N220" s="9" t="s">
        <v>74</v>
      </c>
    </row>
    <row r="221" spans="1:14" ht="33" x14ac:dyDescent="0.25">
      <c r="A221">
        <v>214</v>
      </c>
      <c r="B221" s="26" t="s">
        <v>392</v>
      </c>
      <c r="C221" s="8">
        <v>45625</v>
      </c>
      <c r="D221" s="8">
        <v>45657</v>
      </c>
      <c r="E221" s="9">
        <v>4121503</v>
      </c>
      <c r="F221" s="7">
        <v>4025</v>
      </c>
      <c r="G221" s="9">
        <v>1300</v>
      </c>
      <c r="H221" s="22">
        <v>3</v>
      </c>
      <c r="I221" s="22">
        <f t="shared" si="3"/>
        <v>12075</v>
      </c>
      <c r="J221" s="23">
        <f>Tabla_query__7[[#This Row],[INVENTARIO ACTUAL]]*Tabla_query__7[[#This Row],[COSTO DEL MERCADO]]</f>
        <v>3900</v>
      </c>
      <c r="K221" s="10" t="s">
        <v>11</v>
      </c>
      <c r="L221" s="10" t="s">
        <v>12</v>
      </c>
      <c r="M221" s="9" t="s">
        <v>302</v>
      </c>
      <c r="N221" s="9" t="s">
        <v>303</v>
      </c>
    </row>
    <row r="222" spans="1:14" ht="33" x14ac:dyDescent="0.25">
      <c r="A222">
        <v>215</v>
      </c>
      <c r="B222" s="26" t="s">
        <v>304</v>
      </c>
      <c r="C222" s="8">
        <v>45625</v>
      </c>
      <c r="D222" s="8">
        <v>45657</v>
      </c>
      <c r="E222" s="9">
        <v>14111507</v>
      </c>
      <c r="F222" s="7">
        <v>500</v>
      </c>
      <c r="G222" s="9">
        <v>450</v>
      </c>
      <c r="H222" s="22">
        <v>10</v>
      </c>
      <c r="I222" s="22">
        <f t="shared" si="3"/>
        <v>5000</v>
      </c>
      <c r="J222" s="23">
        <f>Tabla_query__7[[#This Row],[INVENTARIO ACTUAL]]*Tabla_query__7[[#This Row],[COSTO DEL MERCADO]]</f>
        <v>4500</v>
      </c>
      <c r="K222" s="10" t="s">
        <v>11</v>
      </c>
      <c r="L222" s="10" t="s">
        <v>12</v>
      </c>
      <c r="M222" s="9"/>
      <c r="N222" s="9" t="s">
        <v>76</v>
      </c>
    </row>
    <row r="223" spans="1:14" ht="16.5" x14ac:dyDescent="0.25">
      <c r="A223">
        <v>216</v>
      </c>
      <c r="B223" s="26" t="s">
        <v>305</v>
      </c>
      <c r="C223" s="8">
        <v>45625</v>
      </c>
      <c r="D223" s="8">
        <v>45657</v>
      </c>
      <c r="E223" s="9">
        <v>14111507</v>
      </c>
      <c r="F223" s="7">
        <v>25</v>
      </c>
      <c r="G223" s="9">
        <v>11</v>
      </c>
      <c r="H223" s="22">
        <v>12</v>
      </c>
      <c r="I223" s="22">
        <f t="shared" si="3"/>
        <v>300</v>
      </c>
      <c r="J223" s="23">
        <f>Tabla_query__7[[#This Row],[INVENTARIO ACTUAL]]*Tabla_query__7[[#This Row],[COSTO DEL MERCADO]]</f>
        <v>132</v>
      </c>
      <c r="K223" s="10" t="s">
        <v>11</v>
      </c>
      <c r="L223" s="10" t="s">
        <v>12</v>
      </c>
      <c r="M223" s="9" t="s">
        <v>306</v>
      </c>
      <c r="N223" s="9" t="s">
        <v>76</v>
      </c>
    </row>
    <row r="224" spans="1:14" ht="16.5" x14ac:dyDescent="0.25">
      <c r="A224">
        <v>217</v>
      </c>
      <c r="B224" s="26" t="s">
        <v>307</v>
      </c>
      <c r="C224" s="8">
        <v>45625</v>
      </c>
      <c r="D224" s="8">
        <v>45657</v>
      </c>
      <c r="E224" s="9">
        <v>7131829</v>
      </c>
      <c r="F224" s="7">
        <v>1</v>
      </c>
      <c r="G224" s="9">
        <v>0</v>
      </c>
      <c r="H224" s="22">
        <v>125</v>
      </c>
      <c r="I224" s="22">
        <f t="shared" si="3"/>
        <v>125</v>
      </c>
      <c r="J224" s="23">
        <f>Tabla_query__7[[#This Row],[INVENTARIO ACTUAL]]*Tabla_query__7[[#This Row],[COSTO DEL MERCADO]]</f>
        <v>0</v>
      </c>
      <c r="K224" s="10" t="s">
        <v>24</v>
      </c>
      <c r="L224" s="9" t="s">
        <v>12</v>
      </c>
      <c r="M224" s="9"/>
      <c r="N224" s="9" t="s">
        <v>20</v>
      </c>
    </row>
    <row r="225" spans="1:14" ht="16.5" x14ac:dyDescent="0.25">
      <c r="A225">
        <v>218</v>
      </c>
      <c r="B225" s="26" t="s">
        <v>308</v>
      </c>
      <c r="C225" s="8">
        <v>45625</v>
      </c>
      <c r="D225" s="8">
        <v>45657</v>
      </c>
      <c r="E225" s="9">
        <v>1103406</v>
      </c>
      <c r="F225" s="7">
        <v>12</v>
      </c>
      <c r="G225" s="9">
        <v>14</v>
      </c>
      <c r="H225" s="22">
        <v>270</v>
      </c>
      <c r="I225" s="22">
        <f t="shared" si="3"/>
        <v>3240</v>
      </c>
      <c r="J225" s="23">
        <f>Tabla_query__7[[#This Row],[INVENTARIO ACTUAL]]*Tabla_query__7[[#This Row],[COSTO DEL MERCADO]]</f>
        <v>3780</v>
      </c>
      <c r="K225" s="10" t="s">
        <v>24</v>
      </c>
      <c r="L225" s="9" t="s">
        <v>12</v>
      </c>
      <c r="M225" s="9"/>
      <c r="N225" s="9" t="s">
        <v>17</v>
      </c>
    </row>
    <row r="226" spans="1:14" ht="16.5" x14ac:dyDescent="0.25">
      <c r="A226">
        <v>219</v>
      </c>
      <c r="B226" s="26" t="s">
        <v>309</v>
      </c>
      <c r="C226" s="8">
        <v>45625</v>
      </c>
      <c r="D226" s="8">
        <v>45657</v>
      </c>
      <c r="E226" s="9">
        <v>47131801</v>
      </c>
      <c r="F226" s="7">
        <v>17</v>
      </c>
      <c r="G226" s="9">
        <v>19</v>
      </c>
      <c r="H226" s="22">
        <v>351</v>
      </c>
      <c r="I226" s="22">
        <f t="shared" si="3"/>
        <v>5967</v>
      </c>
      <c r="J226" s="23">
        <f>Tabla_query__7[[#This Row],[INVENTARIO ACTUAL]]*Tabla_query__7[[#This Row],[COSTO DEL MERCADO]]</f>
        <v>6669</v>
      </c>
      <c r="K226" s="10" t="s">
        <v>24</v>
      </c>
      <c r="L226" s="9" t="s">
        <v>12</v>
      </c>
      <c r="M226" s="9"/>
      <c r="N226" s="9" t="s">
        <v>20</v>
      </c>
    </row>
    <row r="227" spans="1:14" ht="16.5" x14ac:dyDescent="0.25">
      <c r="A227">
        <v>220</v>
      </c>
      <c r="B227" s="26" t="s">
        <v>310</v>
      </c>
      <c r="C227" s="8">
        <v>45625</v>
      </c>
      <c r="D227" s="8">
        <v>45657</v>
      </c>
      <c r="E227" s="9"/>
      <c r="F227" s="7">
        <v>2</v>
      </c>
      <c r="G227" s="9">
        <v>2</v>
      </c>
      <c r="H227" s="22">
        <v>250</v>
      </c>
      <c r="I227" s="22">
        <f t="shared" si="3"/>
        <v>500</v>
      </c>
      <c r="J227" s="23">
        <f>Tabla_query__7[[#This Row],[INVENTARIO ACTUAL]]*Tabla_query__7[[#This Row],[COSTO DEL MERCADO]]</f>
        <v>500</v>
      </c>
      <c r="K227" s="10" t="s">
        <v>35</v>
      </c>
      <c r="L227" s="10" t="s">
        <v>12</v>
      </c>
      <c r="M227" s="9"/>
      <c r="N227" s="9" t="s">
        <v>33</v>
      </c>
    </row>
    <row r="228" spans="1:14" ht="33" x14ac:dyDescent="0.25">
      <c r="A228">
        <v>221</v>
      </c>
      <c r="B228" s="26" t="s">
        <v>311</v>
      </c>
      <c r="C228" s="8">
        <v>45625</v>
      </c>
      <c r="D228" s="8">
        <v>45657</v>
      </c>
      <c r="E228" s="9"/>
      <c r="F228" s="7">
        <v>48</v>
      </c>
      <c r="G228" s="9">
        <v>48</v>
      </c>
      <c r="H228" s="22">
        <v>199</v>
      </c>
      <c r="I228" s="22">
        <f t="shared" si="3"/>
        <v>9552</v>
      </c>
      <c r="J228" s="23">
        <f>Tabla_query__7[[#This Row],[INVENTARIO ACTUAL]]*Tabla_query__7[[#This Row],[COSTO DEL MERCADO]]</f>
        <v>9552</v>
      </c>
      <c r="K228" s="10" t="s">
        <v>35</v>
      </c>
      <c r="L228" s="10" t="s">
        <v>12</v>
      </c>
      <c r="M228" s="9"/>
      <c r="N228" s="9" t="s">
        <v>118</v>
      </c>
    </row>
    <row r="229" spans="1:14" ht="33" x14ac:dyDescent="0.25">
      <c r="A229">
        <v>222</v>
      </c>
      <c r="B229" s="26" t="s">
        <v>312</v>
      </c>
      <c r="C229" s="8">
        <v>45625</v>
      </c>
      <c r="D229" s="8">
        <v>45657</v>
      </c>
      <c r="E229" s="9"/>
      <c r="F229" s="7">
        <v>10</v>
      </c>
      <c r="G229" s="9">
        <v>10</v>
      </c>
      <c r="H229" s="22">
        <v>99</v>
      </c>
      <c r="I229" s="22">
        <f t="shared" si="3"/>
        <v>990</v>
      </c>
      <c r="J229" s="23">
        <f>Tabla_query__7[[#This Row],[INVENTARIO ACTUAL]]*Tabla_query__7[[#This Row],[COSTO DEL MERCADO]]</f>
        <v>990</v>
      </c>
      <c r="K229" s="10" t="s">
        <v>35</v>
      </c>
      <c r="L229" s="10" t="s">
        <v>12</v>
      </c>
      <c r="M229" s="9" t="s">
        <v>313</v>
      </c>
      <c r="N229" s="9" t="s">
        <v>118</v>
      </c>
    </row>
    <row r="230" spans="1:14" ht="16.5" x14ac:dyDescent="0.25">
      <c r="A230">
        <v>223</v>
      </c>
      <c r="B230" s="26" t="s">
        <v>314</v>
      </c>
      <c r="C230" s="8">
        <v>45625</v>
      </c>
      <c r="D230" s="8">
        <v>45657</v>
      </c>
      <c r="E230" s="9">
        <v>50161509</v>
      </c>
      <c r="F230" s="7">
        <v>15</v>
      </c>
      <c r="G230" s="9">
        <v>12</v>
      </c>
      <c r="H230" s="22">
        <v>480</v>
      </c>
      <c r="I230" s="22">
        <f t="shared" si="3"/>
        <v>7200</v>
      </c>
      <c r="J230" s="23">
        <f>Tabla_query__7[[#This Row],[INVENTARIO ACTUAL]]*Tabla_query__7[[#This Row],[COSTO DEL MERCADO]]</f>
        <v>5760</v>
      </c>
      <c r="K230" s="10" t="s">
        <v>19</v>
      </c>
      <c r="L230" s="9" t="s">
        <v>12</v>
      </c>
      <c r="M230" s="9"/>
      <c r="N230" s="9" t="s">
        <v>65</v>
      </c>
    </row>
    <row r="231" spans="1:14" ht="16.5" x14ac:dyDescent="0.25">
      <c r="A231">
        <v>224</v>
      </c>
      <c r="B231" s="26" t="s">
        <v>315</v>
      </c>
      <c r="C231" s="8">
        <v>45625</v>
      </c>
      <c r="D231" s="8">
        <v>45657</v>
      </c>
      <c r="E231" s="9">
        <v>12141901</v>
      </c>
      <c r="F231" s="7">
        <v>60</v>
      </c>
      <c r="G231" s="9">
        <v>55</v>
      </c>
      <c r="H231" s="22">
        <v>35</v>
      </c>
      <c r="I231" s="22">
        <f t="shared" si="3"/>
        <v>2100</v>
      </c>
      <c r="J231" s="23">
        <f>Tabla_query__7[[#This Row],[INVENTARIO ACTUAL]]*Tabla_query__7[[#This Row],[COSTO DEL MERCADO]]</f>
        <v>1925</v>
      </c>
      <c r="K231" s="10" t="s">
        <v>35</v>
      </c>
      <c r="L231" s="9" t="s">
        <v>12</v>
      </c>
      <c r="M231" s="9"/>
      <c r="N231" s="9" t="s">
        <v>115</v>
      </c>
    </row>
    <row r="232" spans="1:14" ht="16.5" x14ac:dyDescent="0.25">
      <c r="A232">
        <v>225</v>
      </c>
      <c r="B232" s="26" t="s">
        <v>316</v>
      </c>
      <c r="C232" s="8">
        <v>45625</v>
      </c>
      <c r="D232" s="8">
        <v>45657</v>
      </c>
      <c r="E232" s="9">
        <v>44122016</v>
      </c>
      <c r="F232" s="7">
        <v>0</v>
      </c>
      <c r="G232" s="9">
        <v>10</v>
      </c>
      <c r="H232" s="22">
        <v>35</v>
      </c>
      <c r="I232" s="22">
        <f t="shared" si="3"/>
        <v>0</v>
      </c>
      <c r="J232" s="23">
        <f>Tabla_query__7[[#This Row],[INVENTARIO ACTUAL]]*Tabla_query__7[[#This Row],[COSTO DEL MERCADO]]</f>
        <v>350</v>
      </c>
      <c r="K232" s="10" t="s">
        <v>11</v>
      </c>
      <c r="L232" s="10" t="s">
        <v>12</v>
      </c>
      <c r="M232" s="9"/>
      <c r="N232" s="9" t="s">
        <v>37</v>
      </c>
    </row>
    <row r="233" spans="1:14" ht="16.5" x14ac:dyDescent="0.25">
      <c r="A233">
        <v>226</v>
      </c>
      <c r="B233" s="26" t="s">
        <v>317</v>
      </c>
      <c r="C233" s="8">
        <v>45625</v>
      </c>
      <c r="D233" s="8">
        <v>45657</v>
      </c>
      <c r="E233" s="9">
        <v>44103103</v>
      </c>
      <c r="F233" s="7">
        <v>2</v>
      </c>
      <c r="G233" s="9">
        <v>2</v>
      </c>
      <c r="H233" s="22">
        <v>6465</v>
      </c>
      <c r="I233" s="22">
        <f t="shared" si="3"/>
        <v>12930</v>
      </c>
      <c r="J233" s="23">
        <f>Tabla_query__7[[#This Row],[INVENTARIO ACTUAL]]*Tabla_query__7[[#This Row],[COSTO DEL MERCADO]]</f>
        <v>12930</v>
      </c>
      <c r="K233" s="10" t="s">
        <v>11</v>
      </c>
      <c r="L233" s="9" t="s">
        <v>12</v>
      </c>
      <c r="M233" s="9" t="s">
        <v>318</v>
      </c>
      <c r="N233" s="9" t="s">
        <v>319</v>
      </c>
    </row>
    <row r="234" spans="1:14" ht="33" x14ac:dyDescent="0.25">
      <c r="A234">
        <v>227</v>
      </c>
      <c r="B234" s="26" t="s">
        <v>320</v>
      </c>
      <c r="C234" s="8">
        <v>45625</v>
      </c>
      <c r="D234" s="8">
        <v>45657</v>
      </c>
      <c r="E234" s="9">
        <v>44103105</v>
      </c>
      <c r="F234" s="7">
        <v>0</v>
      </c>
      <c r="G234" s="9">
        <v>0</v>
      </c>
      <c r="H234" s="22">
        <v>10144</v>
      </c>
      <c r="I234" s="22">
        <f t="shared" si="3"/>
        <v>0</v>
      </c>
      <c r="J234" s="23">
        <f>Tabla_query__7[[#This Row],[INVENTARIO ACTUAL]]*Tabla_query__7[[#This Row],[COSTO DEL MERCADO]]</f>
        <v>0</v>
      </c>
      <c r="K234" s="10" t="s">
        <v>11</v>
      </c>
      <c r="L234" s="9" t="s">
        <v>12</v>
      </c>
      <c r="M234" s="9" t="s">
        <v>321</v>
      </c>
      <c r="N234" s="9" t="s">
        <v>319</v>
      </c>
    </row>
    <row r="235" spans="1:14" ht="16.5" x14ac:dyDescent="0.25">
      <c r="A235">
        <v>228</v>
      </c>
      <c r="B235" s="26" t="s">
        <v>322</v>
      </c>
      <c r="C235" s="8">
        <v>45625</v>
      </c>
      <c r="D235" s="8">
        <v>45657</v>
      </c>
      <c r="E235" s="9">
        <v>44103105</v>
      </c>
      <c r="F235" s="7">
        <v>3</v>
      </c>
      <c r="G235" s="9">
        <v>3</v>
      </c>
      <c r="H235" s="22">
        <v>3052</v>
      </c>
      <c r="I235" s="22">
        <f t="shared" si="3"/>
        <v>9156</v>
      </c>
      <c r="J235" s="23">
        <f>Tabla_query__7[[#This Row],[INVENTARIO ACTUAL]]*Tabla_query__7[[#This Row],[COSTO DEL MERCADO]]</f>
        <v>9156</v>
      </c>
      <c r="K235" s="10" t="s">
        <v>11</v>
      </c>
      <c r="L235" s="9" t="s">
        <v>12</v>
      </c>
      <c r="M235" s="9" t="s">
        <v>13</v>
      </c>
      <c r="N235" s="9" t="s">
        <v>319</v>
      </c>
    </row>
    <row r="236" spans="1:14" ht="16.5" x14ac:dyDescent="0.25">
      <c r="A236">
        <v>229</v>
      </c>
      <c r="B236" s="26" t="s">
        <v>323</v>
      </c>
      <c r="C236" s="8">
        <v>45625</v>
      </c>
      <c r="D236" s="8">
        <v>45657</v>
      </c>
      <c r="E236" s="9">
        <v>44103105</v>
      </c>
      <c r="F236" s="7">
        <v>2</v>
      </c>
      <c r="G236" s="9">
        <v>2</v>
      </c>
      <c r="H236" s="22">
        <v>3052</v>
      </c>
      <c r="I236" s="22">
        <f t="shared" si="3"/>
        <v>6104</v>
      </c>
      <c r="J236" s="23">
        <f>Tabla_query__7[[#This Row],[INVENTARIO ACTUAL]]*Tabla_query__7[[#This Row],[COSTO DEL MERCADO]]</f>
        <v>6104</v>
      </c>
      <c r="K236" s="10" t="s">
        <v>11</v>
      </c>
      <c r="L236" s="9" t="s">
        <v>12</v>
      </c>
      <c r="M236" s="9" t="s">
        <v>13</v>
      </c>
      <c r="N236" s="9" t="s">
        <v>319</v>
      </c>
    </row>
    <row r="237" spans="1:14" ht="16.5" x14ac:dyDescent="0.25">
      <c r="A237">
        <v>230</v>
      </c>
      <c r="B237" s="26" t="s">
        <v>387</v>
      </c>
      <c r="C237" s="8">
        <v>45625</v>
      </c>
      <c r="D237" s="8">
        <v>45657</v>
      </c>
      <c r="E237" s="9">
        <v>44103105</v>
      </c>
      <c r="F237" s="7">
        <v>3</v>
      </c>
      <c r="G237" s="9">
        <v>3</v>
      </c>
      <c r="H237" s="22">
        <v>7454</v>
      </c>
      <c r="I237" s="22">
        <f t="shared" si="3"/>
        <v>22362</v>
      </c>
      <c r="J237" s="23">
        <f>Tabla_query__7[[#This Row],[INVENTARIO ACTUAL]]*Tabla_query__7[[#This Row],[COSTO DEL MERCADO]]</f>
        <v>22362</v>
      </c>
      <c r="K237" s="10" t="s">
        <v>11</v>
      </c>
      <c r="L237" s="10" t="s">
        <v>12</v>
      </c>
      <c r="M237" s="9" t="s">
        <v>95</v>
      </c>
      <c r="N237" s="9" t="s">
        <v>319</v>
      </c>
    </row>
    <row r="238" spans="1:14" ht="16.5" x14ac:dyDescent="0.25">
      <c r="A238">
        <v>231</v>
      </c>
      <c r="B238" s="26" t="s">
        <v>388</v>
      </c>
      <c r="C238" s="8">
        <v>45625</v>
      </c>
      <c r="D238" s="8">
        <v>45657</v>
      </c>
      <c r="E238" s="9">
        <v>44103105</v>
      </c>
      <c r="F238" s="7">
        <v>1</v>
      </c>
      <c r="G238" s="9">
        <v>1</v>
      </c>
      <c r="H238" s="22">
        <v>9295</v>
      </c>
      <c r="I238" s="22">
        <f t="shared" si="3"/>
        <v>9295</v>
      </c>
      <c r="J238" s="23">
        <f>Tabla_query__7[[#This Row],[INVENTARIO ACTUAL]]*Tabla_query__7[[#This Row],[COSTO DEL MERCADO]]</f>
        <v>9295</v>
      </c>
      <c r="K238" s="10" t="s">
        <v>11</v>
      </c>
      <c r="L238" s="9" t="s">
        <v>12</v>
      </c>
      <c r="M238" s="9" t="s">
        <v>324</v>
      </c>
      <c r="N238" s="9" t="s">
        <v>319</v>
      </c>
    </row>
    <row r="239" spans="1:14" ht="16.5" x14ac:dyDescent="0.25">
      <c r="A239">
        <v>232</v>
      </c>
      <c r="B239" s="26" t="s">
        <v>325</v>
      </c>
      <c r="C239" s="8">
        <v>45625</v>
      </c>
      <c r="D239" s="8">
        <v>45657</v>
      </c>
      <c r="E239" s="9">
        <v>44103103</v>
      </c>
      <c r="F239" s="7">
        <v>0</v>
      </c>
      <c r="G239" s="9">
        <v>0</v>
      </c>
      <c r="H239" s="22">
        <v>10856</v>
      </c>
      <c r="I239" s="22">
        <f t="shared" si="3"/>
        <v>0</v>
      </c>
      <c r="J239" s="23">
        <f>Tabla_query__7[[#This Row],[INVENTARIO ACTUAL]]*Tabla_query__7[[#This Row],[COSTO DEL MERCADO]]</f>
        <v>0</v>
      </c>
      <c r="K239" s="10" t="s">
        <v>11</v>
      </c>
      <c r="L239" s="9" t="s">
        <v>12</v>
      </c>
      <c r="M239" s="9"/>
      <c r="N239" s="9" t="s">
        <v>319</v>
      </c>
    </row>
    <row r="240" spans="1:14" ht="16.5" x14ac:dyDescent="0.25">
      <c r="A240">
        <v>233</v>
      </c>
      <c r="B240" s="26" t="s">
        <v>326</v>
      </c>
      <c r="C240" s="8">
        <v>45625</v>
      </c>
      <c r="D240" s="8">
        <v>45657</v>
      </c>
      <c r="E240" s="9">
        <v>44103105</v>
      </c>
      <c r="F240" s="7">
        <v>9</v>
      </c>
      <c r="G240" s="9">
        <v>8</v>
      </c>
      <c r="H240" s="22">
        <v>6300</v>
      </c>
      <c r="I240" s="22">
        <f t="shared" si="3"/>
        <v>56700</v>
      </c>
      <c r="J240" s="23">
        <f>Tabla_query__7[[#This Row],[INVENTARIO ACTUAL]]*Tabla_query__7[[#This Row],[COSTO DEL MERCADO]]</f>
        <v>50400</v>
      </c>
      <c r="K240" s="10" t="s">
        <v>11</v>
      </c>
      <c r="L240" s="9" t="s">
        <v>12</v>
      </c>
      <c r="M240" s="9" t="s">
        <v>327</v>
      </c>
      <c r="N240" s="9" t="s">
        <v>319</v>
      </c>
    </row>
    <row r="241" spans="1:14" ht="16.5" x14ac:dyDescent="0.25">
      <c r="A241">
        <v>234</v>
      </c>
      <c r="B241" s="26" t="s">
        <v>328</v>
      </c>
      <c r="C241" s="8">
        <v>45625</v>
      </c>
      <c r="D241" s="8">
        <v>45657</v>
      </c>
      <c r="E241" s="9">
        <v>44103103</v>
      </c>
      <c r="F241" s="7">
        <v>6</v>
      </c>
      <c r="G241" s="9">
        <v>6</v>
      </c>
      <c r="H241" s="22">
        <v>6033</v>
      </c>
      <c r="I241" s="22">
        <f t="shared" si="3"/>
        <v>36198</v>
      </c>
      <c r="J241" s="23">
        <f>Tabla_query__7[[#This Row],[INVENTARIO ACTUAL]]*Tabla_query__7[[#This Row],[COSTO DEL MERCADO]]</f>
        <v>36198</v>
      </c>
      <c r="K241" s="10" t="s">
        <v>11</v>
      </c>
      <c r="L241" s="9" t="s">
        <v>12</v>
      </c>
      <c r="M241" s="9" t="s">
        <v>329</v>
      </c>
      <c r="N241" s="9" t="s">
        <v>319</v>
      </c>
    </row>
    <row r="242" spans="1:14" ht="16.5" x14ac:dyDescent="0.25">
      <c r="A242">
        <v>235</v>
      </c>
      <c r="B242" s="26" t="s">
        <v>330</v>
      </c>
      <c r="C242" s="8">
        <v>45625</v>
      </c>
      <c r="D242" s="8">
        <v>45657</v>
      </c>
      <c r="E242" s="9">
        <v>44103105</v>
      </c>
      <c r="F242" s="7">
        <v>9</v>
      </c>
      <c r="G242" s="9">
        <v>9</v>
      </c>
      <c r="H242" s="22">
        <v>5407</v>
      </c>
      <c r="I242" s="22">
        <f t="shared" si="3"/>
        <v>48663</v>
      </c>
      <c r="J242" s="23">
        <f>Tabla_query__7[[#This Row],[INVENTARIO ACTUAL]]*Tabla_query__7[[#This Row],[COSTO DEL MERCADO]]</f>
        <v>48663</v>
      </c>
      <c r="K242" s="10" t="s">
        <v>11</v>
      </c>
      <c r="L242" s="10" t="s">
        <v>12</v>
      </c>
      <c r="M242" s="9" t="s">
        <v>95</v>
      </c>
      <c r="N242" s="9" t="s">
        <v>319</v>
      </c>
    </row>
    <row r="243" spans="1:14" ht="16.5" x14ac:dyDescent="0.25">
      <c r="A243">
        <v>236</v>
      </c>
      <c r="B243" s="26" t="s">
        <v>331</v>
      </c>
      <c r="C243" s="8">
        <v>45625</v>
      </c>
      <c r="D243" s="8">
        <v>45657</v>
      </c>
      <c r="E243" s="9">
        <v>44103105</v>
      </c>
      <c r="F243" s="7">
        <v>1</v>
      </c>
      <c r="G243" s="9">
        <v>0</v>
      </c>
      <c r="H243" s="22">
        <v>4035</v>
      </c>
      <c r="I243" s="22">
        <f t="shared" si="3"/>
        <v>4035</v>
      </c>
      <c r="J243" s="23">
        <f>Tabla_query__7[[#This Row],[INVENTARIO ACTUAL]]*Tabla_query__7[[#This Row],[COSTO DEL MERCADO]]</f>
        <v>0</v>
      </c>
      <c r="K243" s="10" t="s">
        <v>11</v>
      </c>
      <c r="L243" s="9" t="s">
        <v>12</v>
      </c>
      <c r="M243" s="9"/>
      <c r="N243" s="9" t="s">
        <v>319</v>
      </c>
    </row>
    <row r="244" spans="1:14" ht="16.5" x14ac:dyDescent="0.25">
      <c r="A244">
        <v>237</v>
      </c>
      <c r="B244" s="26" t="s">
        <v>332</v>
      </c>
      <c r="C244" s="8">
        <v>45625</v>
      </c>
      <c r="D244" s="8">
        <v>45657</v>
      </c>
      <c r="E244" s="9">
        <v>44103105</v>
      </c>
      <c r="F244" s="7">
        <v>1</v>
      </c>
      <c r="G244" s="9">
        <v>1</v>
      </c>
      <c r="H244" s="22">
        <v>6600</v>
      </c>
      <c r="I244" s="22">
        <f t="shared" si="3"/>
        <v>6600</v>
      </c>
      <c r="J244" s="23">
        <f>Tabla_query__7[[#This Row],[INVENTARIO ACTUAL]]*Tabla_query__7[[#This Row],[COSTO DEL MERCADO]]</f>
        <v>6600</v>
      </c>
      <c r="K244" s="10" t="s">
        <v>11</v>
      </c>
      <c r="L244" s="9" t="s">
        <v>12</v>
      </c>
      <c r="M244" s="9" t="s">
        <v>95</v>
      </c>
      <c r="N244" s="9" t="s">
        <v>319</v>
      </c>
    </row>
    <row r="245" spans="1:14" ht="16.5" x14ac:dyDescent="0.25">
      <c r="A245">
        <v>238</v>
      </c>
      <c r="B245" s="26" t="s">
        <v>333</v>
      </c>
      <c r="C245" s="8">
        <v>45625</v>
      </c>
      <c r="D245" s="8">
        <v>45657</v>
      </c>
      <c r="E245" s="9">
        <v>44103105</v>
      </c>
      <c r="F245" s="7">
        <v>1</v>
      </c>
      <c r="G245" s="9">
        <v>1</v>
      </c>
      <c r="H245" s="22">
        <v>6600</v>
      </c>
      <c r="I245" s="22">
        <f t="shared" si="3"/>
        <v>6600</v>
      </c>
      <c r="J245" s="23">
        <f>Tabla_query__7[[#This Row],[INVENTARIO ACTUAL]]*Tabla_query__7[[#This Row],[COSTO DEL MERCADO]]</f>
        <v>6600</v>
      </c>
      <c r="K245" s="10" t="s">
        <v>11</v>
      </c>
      <c r="L245" s="9" t="s">
        <v>12</v>
      </c>
      <c r="M245" s="9" t="s">
        <v>95</v>
      </c>
      <c r="N245" s="9" t="s">
        <v>319</v>
      </c>
    </row>
    <row r="246" spans="1:14" ht="16.5" x14ac:dyDescent="0.25">
      <c r="A246">
        <v>239</v>
      </c>
      <c r="B246" s="26" t="s">
        <v>334</v>
      </c>
      <c r="C246" s="8">
        <v>45625</v>
      </c>
      <c r="D246" s="8">
        <v>45657</v>
      </c>
      <c r="E246" s="9">
        <v>44103105</v>
      </c>
      <c r="F246" s="7">
        <v>1</v>
      </c>
      <c r="G246" s="9">
        <v>1</v>
      </c>
      <c r="H246" s="22">
        <v>6600</v>
      </c>
      <c r="I246" s="22">
        <f t="shared" si="3"/>
        <v>6600</v>
      </c>
      <c r="J246" s="23">
        <f>Tabla_query__7[[#This Row],[INVENTARIO ACTUAL]]*Tabla_query__7[[#This Row],[COSTO DEL MERCADO]]</f>
        <v>6600</v>
      </c>
      <c r="K246" s="10" t="s">
        <v>11</v>
      </c>
      <c r="L246" s="9" t="s">
        <v>12</v>
      </c>
      <c r="M246" s="9" t="s">
        <v>95</v>
      </c>
      <c r="N246" s="9" t="s">
        <v>319</v>
      </c>
    </row>
    <row r="247" spans="1:14" ht="16.5" x14ac:dyDescent="0.25">
      <c r="A247">
        <v>240</v>
      </c>
      <c r="B247" s="26" t="s">
        <v>335</v>
      </c>
      <c r="C247" s="8">
        <v>45625</v>
      </c>
      <c r="D247" s="8">
        <v>45657</v>
      </c>
      <c r="E247" s="9">
        <v>44103105</v>
      </c>
      <c r="F247" s="7">
        <v>1</v>
      </c>
      <c r="G247" s="9">
        <v>1</v>
      </c>
      <c r="H247" s="22">
        <v>6600</v>
      </c>
      <c r="I247" s="22">
        <f t="shared" si="3"/>
        <v>6600</v>
      </c>
      <c r="J247" s="23">
        <f>Tabla_query__7[[#This Row],[INVENTARIO ACTUAL]]*Tabla_query__7[[#This Row],[COSTO DEL MERCADO]]</f>
        <v>6600</v>
      </c>
      <c r="K247" s="10" t="s">
        <v>11</v>
      </c>
      <c r="L247" s="9" t="s">
        <v>12</v>
      </c>
      <c r="M247" s="9" t="s">
        <v>95</v>
      </c>
      <c r="N247" s="9" t="s">
        <v>319</v>
      </c>
    </row>
    <row r="248" spans="1:14" ht="16.5" x14ac:dyDescent="0.25">
      <c r="A248">
        <v>241</v>
      </c>
      <c r="B248" s="26" t="s">
        <v>336</v>
      </c>
      <c r="C248" s="8">
        <v>45625</v>
      </c>
      <c r="D248" s="8">
        <v>45657</v>
      </c>
      <c r="E248" s="9">
        <v>44103105</v>
      </c>
      <c r="F248" s="7">
        <v>4</v>
      </c>
      <c r="G248" s="9">
        <v>4</v>
      </c>
      <c r="H248" s="22">
        <v>7500</v>
      </c>
      <c r="I248" s="22">
        <f t="shared" si="3"/>
        <v>30000</v>
      </c>
      <c r="J248" s="23">
        <f>Tabla_query__7[[#This Row],[INVENTARIO ACTUAL]]*Tabla_query__7[[#This Row],[COSTO DEL MERCADO]]</f>
        <v>30000</v>
      </c>
      <c r="K248" s="10" t="s">
        <v>11</v>
      </c>
      <c r="L248" s="9" t="s">
        <v>12</v>
      </c>
      <c r="M248" s="9" t="s">
        <v>95</v>
      </c>
      <c r="N248" s="9" t="s">
        <v>319</v>
      </c>
    </row>
    <row r="249" spans="1:14" ht="16.5" x14ac:dyDescent="0.25">
      <c r="A249">
        <v>242</v>
      </c>
      <c r="B249" s="26" t="s">
        <v>337</v>
      </c>
      <c r="C249" s="8">
        <v>45625</v>
      </c>
      <c r="D249" s="8">
        <v>45657</v>
      </c>
      <c r="E249" s="9">
        <v>44103105</v>
      </c>
      <c r="F249" s="7">
        <v>2</v>
      </c>
      <c r="G249" s="9">
        <v>2</v>
      </c>
      <c r="H249" s="22">
        <v>11474</v>
      </c>
      <c r="I249" s="22">
        <f t="shared" si="3"/>
        <v>22948</v>
      </c>
      <c r="J249" s="23">
        <f>Tabla_query__7[[#This Row],[INVENTARIO ACTUAL]]*Tabla_query__7[[#This Row],[COSTO DEL MERCADO]]</f>
        <v>22948</v>
      </c>
      <c r="K249" s="10" t="s">
        <v>11</v>
      </c>
      <c r="L249" s="9" t="s">
        <v>12</v>
      </c>
      <c r="M249" s="9" t="s">
        <v>95</v>
      </c>
      <c r="N249" s="9" t="s">
        <v>82</v>
      </c>
    </row>
    <row r="250" spans="1:14" ht="16.5" x14ac:dyDescent="0.25">
      <c r="A250">
        <v>243</v>
      </c>
      <c r="B250" s="26" t="s">
        <v>338</v>
      </c>
      <c r="C250" s="8">
        <v>45625</v>
      </c>
      <c r="D250" s="8">
        <v>45657</v>
      </c>
      <c r="E250" s="9">
        <v>44103105</v>
      </c>
      <c r="F250" s="7">
        <v>1</v>
      </c>
      <c r="G250" s="9">
        <v>1</v>
      </c>
      <c r="H250" s="22">
        <v>11474</v>
      </c>
      <c r="I250" s="22">
        <f t="shared" si="3"/>
        <v>11474</v>
      </c>
      <c r="J250" s="23">
        <f>Tabla_query__7[[#This Row],[INVENTARIO ACTUAL]]*Tabla_query__7[[#This Row],[COSTO DEL MERCADO]]</f>
        <v>11474</v>
      </c>
      <c r="K250" s="10" t="s">
        <v>11</v>
      </c>
      <c r="L250" s="9" t="s">
        <v>12</v>
      </c>
      <c r="M250" s="9" t="s">
        <v>95</v>
      </c>
      <c r="N250" s="9" t="s">
        <v>82</v>
      </c>
    </row>
    <row r="251" spans="1:14" ht="16.5" x14ac:dyDescent="0.25">
      <c r="A251">
        <v>244</v>
      </c>
      <c r="B251" s="26" t="s">
        <v>339</v>
      </c>
      <c r="C251" s="8">
        <v>45625</v>
      </c>
      <c r="D251" s="8">
        <v>45657</v>
      </c>
      <c r="E251" s="9">
        <v>44103105</v>
      </c>
      <c r="F251" s="7">
        <v>1</v>
      </c>
      <c r="G251" s="9">
        <v>1</v>
      </c>
      <c r="H251" s="22">
        <v>11474</v>
      </c>
      <c r="I251" s="22">
        <f t="shared" si="3"/>
        <v>11474</v>
      </c>
      <c r="J251" s="23">
        <f>Tabla_query__7[[#This Row],[INVENTARIO ACTUAL]]*Tabla_query__7[[#This Row],[COSTO DEL MERCADO]]</f>
        <v>11474</v>
      </c>
      <c r="K251" s="10" t="s">
        <v>11</v>
      </c>
      <c r="L251" s="9" t="s">
        <v>12</v>
      </c>
      <c r="M251" s="9" t="s">
        <v>95</v>
      </c>
      <c r="N251" s="9" t="s">
        <v>82</v>
      </c>
    </row>
    <row r="252" spans="1:14" ht="16.5" x14ac:dyDescent="0.25">
      <c r="A252">
        <v>245</v>
      </c>
      <c r="B252" s="26" t="s">
        <v>340</v>
      </c>
      <c r="C252" s="8">
        <v>45625</v>
      </c>
      <c r="D252" s="8">
        <v>45657</v>
      </c>
      <c r="E252" s="9">
        <v>44103105</v>
      </c>
      <c r="F252" s="7">
        <v>2</v>
      </c>
      <c r="G252" s="9">
        <v>2</v>
      </c>
      <c r="H252" s="22">
        <v>11474</v>
      </c>
      <c r="I252" s="22">
        <f t="shared" si="3"/>
        <v>22948</v>
      </c>
      <c r="J252" s="23">
        <f>Tabla_query__7[[#This Row],[INVENTARIO ACTUAL]]*Tabla_query__7[[#This Row],[COSTO DEL MERCADO]]</f>
        <v>22948</v>
      </c>
      <c r="K252" s="10" t="s">
        <v>11</v>
      </c>
      <c r="L252" s="9" t="s">
        <v>12</v>
      </c>
      <c r="M252" s="9" t="s">
        <v>95</v>
      </c>
      <c r="N252" s="9" t="s">
        <v>82</v>
      </c>
    </row>
    <row r="253" spans="1:14" ht="16.5" x14ac:dyDescent="0.25">
      <c r="A253">
        <v>246</v>
      </c>
      <c r="B253" s="26" t="s">
        <v>341</v>
      </c>
      <c r="C253" s="8">
        <v>45625</v>
      </c>
      <c r="D253" s="8">
        <v>45657</v>
      </c>
      <c r="E253" s="9">
        <v>44103105</v>
      </c>
      <c r="F253" s="7">
        <v>1</v>
      </c>
      <c r="G253" s="9">
        <v>1</v>
      </c>
      <c r="H253" s="22">
        <v>11000</v>
      </c>
      <c r="I253" s="22">
        <f t="shared" si="3"/>
        <v>11000</v>
      </c>
      <c r="J253" s="23">
        <f>Tabla_query__7[[#This Row],[INVENTARIO ACTUAL]]*Tabla_query__7[[#This Row],[COSTO DEL MERCADO]]</f>
        <v>11000</v>
      </c>
      <c r="K253" s="10" t="s">
        <v>11</v>
      </c>
      <c r="L253" s="9" t="s">
        <v>12</v>
      </c>
      <c r="M253" s="9" t="s">
        <v>95</v>
      </c>
      <c r="N253" s="9"/>
    </row>
    <row r="254" spans="1:14" ht="16.5" x14ac:dyDescent="0.25">
      <c r="A254">
        <v>247</v>
      </c>
      <c r="B254" s="26" t="s">
        <v>342</v>
      </c>
      <c r="C254" s="8">
        <v>45625</v>
      </c>
      <c r="D254" s="8">
        <v>45657</v>
      </c>
      <c r="E254" s="9">
        <v>44103105</v>
      </c>
      <c r="F254" s="7">
        <v>2</v>
      </c>
      <c r="G254" s="9">
        <v>2</v>
      </c>
      <c r="H254" s="22">
        <v>11000</v>
      </c>
      <c r="I254" s="22">
        <f t="shared" si="3"/>
        <v>22000</v>
      </c>
      <c r="J254" s="23">
        <f>Tabla_query__7[[#This Row],[INVENTARIO ACTUAL]]*Tabla_query__7[[#This Row],[COSTO DEL MERCADO]]</f>
        <v>22000</v>
      </c>
      <c r="K254" s="10" t="s">
        <v>11</v>
      </c>
      <c r="L254" s="9" t="s">
        <v>12</v>
      </c>
      <c r="M254" s="9" t="s">
        <v>95</v>
      </c>
      <c r="N254" s="9" t="s">
        <v>82</v>
      </c>
    </row>
    <row r="255" spans="1:14" ht="16.5" x14ac:dyDescent="0.25">
      <c r="A255">
        <v>248</v>
      </c>
      <c r="B255" s="26" t="s">
        <v>343</v>
      </c>
      <c r="C255" s="8">
        <v>45625</v>
      </c>
      <c r="D255" s="8">
        <v>45657</v>
      </c>
      <c r="E255" s="9">
        <v>44103105</v>
      </c>
      <c r="F255" s="7">
        <v>1</v>
      </c>
      <c r="G255" s="9">
        <v>1</v>
      </c>
      <c r="H255" s="22">
        <v>20000</v>
      </c>
      <c r="I255" s="22">
        <f t="shared" si="3"/>
        <v>20000</v>
      </c>
      <c r="J255" s="23">
        <f>Tabla_query__7[[#This Row],[INVENTARIO ACTUAL]]*Tabla_query__7[[#This Row],[COSTO DEL MERCADO]]</f>
        <v>20000</v>
      </c>
      <c r="K255" s="10" t="s">
        <v>11</v>
      </c>
      <c r="L255" s="9" t="s">
        <v>12</v>
      </c>
      <c r="M255" s="9"/>
      <c r="N255" s="9" t="s">
        <v>319</v>
      </c>
    </row>
    <row r="256" spans="1:14" ht="16.5" x14ac:dyDescent="0.25">
      <c r="A256">
        <v>249</v>
      </c>
      <c r="B256" s="26" t="s">
        <v>344</v>
      </c>
      <c r="C256" s="8">
        <v>45625</v>
      </c>
      <c r="D256" s="8">
        <v>45657</v>
      </c>
      <c r="E256" s="9">
        <v>44103105</v>
      </c>
      <c r="F256" s="7">
        <v>0</v>
      </c>
      <c r="G256" s="9">
        <v>0</v>
      </c>
      <c r="H256" s="22">
        <v>20000</v>
      </c>
      <c r="I256" s="22">
        <f t="shared" si="3"/>
        <v>0</v>
      </c>
      <c r="J256" s="23">
        <f>Tabla_query__7[[#This Row],[INVENTARIO ACTUAL]]*Tabla_query__7[[#This Row],[COSTO DEL MERCADO]]</f>
        <v>0</v>
      </c>
      <c r="K256" s="10" t="s">
        <v>11</v>
      </c>
      <c r="L256" s="9" t="s">
        <v>12</v>
      </c>
      <c r="M256" s="9"/>
      <c r="N256" s="9" t="s">
        <v>319</v>
      </c>
    </row>
    <row r="257" spans="1:14" ht="16.5" x14ac:dyDescent="0.25">
      <c r="A257">
        <v>250</v>
      </c>
      <c r="B257" s="26" t="s">
        <v>345</v>
      </c>
      <c r="C257" s="8">
        <v>45625</v>
      </c>
      <c r="D257" s="8">
        <v>45657</v>
      </c>
      <c r="E257" s="9">
        <v>44103105</v>
      </c>
      <c r="F257" s="7">
        <v>0</v>
      </c>
      <c r="G257" s="9">
        <v>0</v>
      </c>
      <c r="H257" s="22">
        <v>16450</v>
      </c>
      <c r="I257" s="22">
        <f t="shared" si="3"/>
        <v>0</v>
      </c>
      <c r="J257" s="23">
        <f>Tabla_query__7[[#This Row],[INVENTARIO ACTUAL]]*Tabla_query__7[[#This Row],[COSTO DEL MERCADO]]</f>
        <v>0</v>
      </c>
      <c r="K257" s="10" t="s">
        <v>11</v>
      </c>
      <c r="L257" s="10" t="s">
        <v>12</v>
      </c>
      <c r="M257" s="9"/>
      <c r="N257" s="9" t="s">
        <v>319</v>
      </c>
    </row>
    <row r="258" spans="1:14" ht="16.5" x14ac:dyDescent="0.25">
      <c r="A258">
        <v>251</v>
      </c>
      <c r="B258" s="26" t="s">
        <v>346</v>
      </c>
      <c r="C258" s="8">
        <v>45625</v>
      </c>
      <c r="D258" s="8">
        <v>45657</v>
      </c>
      <c r="E258" s="9">
        <v>44103105</v>
      </c>
      <c r="F258" s="7">
        <v>1</v>
      </c>
      <c r="G258" s="9">
        <v>1</v>
      </c>
      <c r="H258" s="22">
        <v>20000</v>
      </c>
      <c r="I258" s="22">
        <f t="shared" si="3"/>
        <v>20000</v>
      </c>
      <c r="J258" s="23">
        <f>Tabla_query__7[[#This Row],[INVENTARIO ACTUAL]]*Tabla_query__7[[#This Row],[COSTO DEL MERCADO]]</f>
        <v>20000</v>
      </c>
      <c r="K258" s="10" t="s">
        <v>11</v>
      </c>
      <c r="L258" s="9" t="s">
        <v>12</v>
      </c>
      <c r="M258" s="9"/>
      <c r="N258" s="9" t="s">
        <v>319</v>
      </c>
    </row>
    <row r="259" spans="1:14" ht="16.5" x14ac:dyDescent="0.25">
      <c r="A259">
        <v>252</v>
      </c>
      <c r="B259" s="26" t="s">
        <v>347</v>
      </c>
      <c r="C259" s="8">
        <v>45625</v>
      </c>
      <c r="D259" s="8">
        <v>45657</v>
      </c>
      <c r="E259" s="9">
        <v>44103105</v>
      </c>
      <c r="F259" s="7">
        <v>0</v>
      </c>
      <c r="G259" s="9">
        <v>0</v>
      </c>
      <c r="H259" s="22">
        <v>5645</v>
      </c>
      <c r="I259" s="22">
        <f t="shared" si="3"/>
        <v>0</v>
      </c>
      <c r="J259" s="23">
        <f>Tabla_query__7[[#This Row],[INVENTARIO ACTUAL]]*Tabla_query__7[[#This Row],[COSTO DEL MERCADO]]</f>
        <v>0</v>
      </c>
      <c r="K259" s="10" t="s">
        <v>11</v>
      </c>
      <c r="L259" s="9" t="s">
        <v>12</v>
      </c>
      <c r="M259" s="9"/>
      <c r="N259" s="9" t="s">
        <v>319</v>
      </c>
    </row>
    <row r="260" spans="1:14" ht="16.5" x14ac:dyDescent="0.25">
      <c r="A260">
        <v>253</v>
      </c>
      <c r="B260" s="26" t="s">
        <v>348</v>
      </c>
      <c r="C260" s="8">
        <v>45625</v>
      </c>
      <c r="D260" s="8">
        <v>45657</v>
      </c>
      <c r="E260" s="9">
        <v>44103105</v>
      </c>
      <c r="F260" s="7">
        <v>3</v>
      </c>
      <c r="G260" s="9">
        <v>2</v>
      </c>
      <c r="H260" s="22">
        <v>6950</v>
      </c>
      <c r="I260" s="22">
        <f t="shared" si="3"/>
        <v>20850</v>
      </c>
      <c r="J260" s="23">
        <f>Tabla_query__7[[#This Row],[INVENTARIO ACTUAL]]*Tabla_query__7[[#This Row],[COSTO DEL MERCADO]]</f>
        <v>13900</v>
      </c>
      <c r="K260" s="10" t="s">
        <v>11</v>
      </c>
      <c r="L260" s="9" t="s">
        <v>12</v>
      </c>
      <c r="M260" s="9"/>
      <c r="N260" s="9" t="s">
        <v>319</v>
      </c>
    </row>
    <row r="261" spans="1:14" ht="16.5" x14ac:dyDescent="0.25">
      <c r="A261">
        <v>254</v>
      </c>
      <c r="B261" s="26" t="s">
        <v>349</v>
      </c>
      <c r="C261" s="8">
        <v>45625</v>
      </c>
      <c r="D261" s="8">
        <v>45657</v>
      </c>
      <c r="E261" s="9">
        <v>44103105</v>
      </c>
      <c r="F261" s="7">
        <v>1</v>
      </c>
      <c r="G261" s="9">
        <v>0</v>
      </c>
      <c r="H261" s="22">
        <v>4261</v>
      </c>
      <c r="I261" s="22">
        <f t="shared" si="3"/>
        <v>4261</v>
      </c>
      <c r="J261" s="23">
        <f>Tabla_query__7[[#This Row],[INVENTARIO ACTUAL]]*Tabla_query__7[[#This Row],[COSTO DEL MERCADO]]</f>
        <v>0</v>
      </c>
      <c r="K261" s="10" t="s">
        <v>11</v>
      </c>
      <c r="L261" s="9" t="s">
        <v>12</v>
      </c>
      <c r="M261" s="9"/>
      <c r="N261" s="9" t="s">
        <v>319</v>
      </c>
    </row>
    <row r="262" spans="1:14" ht="16.5" x14ac:dyDescent="0.25">
      <c r="A262">
        <v>255</v>
      </c>
      <c r="B262" s="26" t="s">
        <v>350</v>
      </c>
      <c r="C262" s="8">
        <v>45625</v>
      </c>
      <c r="D262" s="8">
        <v>45657</v>
      </c>
      <c r="E262" s="9">
        <v>44103105</v>
      </c>
      <c r="F262" s="7">
        <v>8</v>
      </c>
      <c r="G262" s="9">
        <v>8</v>
      </c>
      <c r="H262" s="22">
        <v>4500</v>
      </c>
      <c r="I262" s="22">
        <f t="shared" si="3"/>
        <v>36000</v>
      </c>
      <c r="J262" s="23">
        <f>Tabla_query__7[[#This Row],[INVENTARIO ACTUAL]]*Tabla_query__7[[#This Row],[COSTO DEL MERCADO]]</f>
        <v>36000</v>
      </c>
      <c r="K262" s="10" t="s">
        <v>11</v>
      </c>
      <c r="L262" s="9" t="s">
        <v>12</v>
      </c>
      <c r="M262" s="9" t="s">
        <v>95</v>
      </c>
      <c r="N262" s="9" t="s">
        <v>82</v>
      </c>
    </row>
    <row r="263" spans="1:14" ht="33" x14ac:dyDescent="0.25">
      <c r="A263">
        <v>256</v>
      </c>
      <c r="B263" s="26" t="s">
        <v>351</v>
      </c>
      <c r="C263" s="8">
        <v>45625</v>
      </c>
      <c r="D263" s="8">
        <v>45657</v>
      </c>
      <c r="E263" s="9"/>
      <c r="F263" s="7">
        <v>36</v>
      </c>
      <c r="G263" s="9">
        <v>36</v>
      </c>
      <c r="H263" s="22">
        <v>2000</v>
      </c>
      <c r="I263" s="22">
        <f t="shared" si="3"/>
        <v>72000</v>
      </c>
      <c r="J263" s="23">
        <f>Tabla_query__7[[#This Row],[INVENTARIO ACTUAL]]*Tabla_query__7[[#This Row],[COSTO DEL MERCADO]]</f>
        <v>72000</v>
      </c>
      <c r="K263" s="10" t="s">
        <v>196</v>
      </c>
      <c r="L263" s="10" t="s">
        <v>12</v>
      </c>
      <c r="M263" s="9" t="s">
        <v>13</v>
      </c>
      <c r="N263" s="9" t="s">
        <v>22</v>
      </c>
    </row>
    <row r="264" spans="1:14" ht="33" x14ac:dyDescent="0.25">
      <c r="A264">
        <v>257</v>
      </c>
      <c r="B264" s="26" t="s">
        <v>352</v>
      </c>
      <c r="C264" s="8">
        <v>45625</v>
      </c>
      <c r="D264" s="8">
        <v>45657</v>
      </c>
      <c r="E264" s="9">
        <v>26111702</v>
      </c>
      <c r="F264" s="7">
        <v>6</v>
      </c>
      <c r="G264" s="9">
        <v>6</v>
      </c>
      <c r="H264" s="22">
        <v>300</v>
      </c>
      <c r="I264" s="22">
        <f t="shared" si="3"/>
        <v>1800</v>
      </c>
      <c r="J264" s="23">
        <f>Tabla_query__7[[#This Row],[INVENTARIO ACTUAL]]*Tabla_query__7[[#This Row],[COSTO DEL MERCADO]]</f>
        <v>1800</v>
      </c>
      <c r="K264" s="10" t="s">
        <v>48</v>
      </c>
      <c r="L264" s="9" t="s">
        <v>12</v>
      </c>
      <c r="M264" s="9" t="s">
        <v>353</v>
      </c>
      <c r="N264" s="9" t="s">
        <v>20</v>
      </c>
    </row>
    <row r="265" spans="1:14" ht="16.5" x14ac:dyDescent="0.25">
      <c r="A265">
        <v>258</v>
      </c>
      <c r="B265" s="26" t="s">
        <v>354</v>
      </c>
      <c r="C265" s="8">
        <v>45625</v>
      </c>
      <c r="D265" s="8">
        <v>45657</v>
      </c>
      <c r="E265" s="9">
        <v>44121706</v>
      </c>
      <c r="F265" s="7">
        <v>0</v>
      </c>
      <c r="G265" s="9">
        <v>0</v>
      </c>
      <c r="H265" s="22">
        <v>260</v>
      </c>
      <c r="I265" s="22">
        <f t="shared" ref="I265:I280" si="4">F265*H265</f>
        <v>0</v>
      </c>
      <c r="J265" s="23">
        <f>Tabla_query__7[[#This Row],[INVENTARIO ACTUAL]]*Tabla_query__7[[#This Row],[COSTO DEL MERCADO]]</f>
        <v>0</v>
      </c>
      <c r="K265" s="10" t="s">
        <v>11</v>
      </c>
      <c r="L265" s="9" t="s">
        <v>12</v>
      </c>
      <c r="M265" s="9"/>
      <c r="N265" s="9" t="s">
        <v>37</v>
      </c>
    </row>
    <row r="266" spans="1:14" ht="16.5" x14ac:dyDescent="0.25">
      <c r="A266">
        <v>259</v>
      </c>
      <c r="B266" s="26" t="s">
        <v>355</v>
      </c>
      <c r="C266" s="8">
        <v>45625</v>
      </c>
      <c r="D266" s="8">
        <v>45657</v>
      </c>
      <c r="E266" s="9">
        <v>44121706</v>
      </c>
      <c r="F266" s="7">
        <v>0</v>
      </c>
      <c r="G266" s="9">
        <v>0</v>
      </c>
      <c r="H266" s="22">
        <v>145</v>
      </c>
      <c r="I266" s="22">
        <f t="shared" si="4"/>
        <v>0</v>
      </c>
      <c r="J266" s="23">
        <f>Tabla_query__7[[#This Row],[INVENTARIO ACTUAL]]*Tabla_query__7[[#This Row],[COSTO DEL MERCADO]]</f>
        <v>0</v>
      </c>
      <c r="K266" s="10" t="s">
        <v>11</v>
      </c>
      <c r="L266" s="9" t="s">
        <v>12</v>
      </c>
      <c r="M266" s="9"/>
      <c r="N266" s="9"/>
    </row>
    <row r="267" spans="1:14" ht="33" x14ac:dyDescent="0.25">
      <c r="A267">
        <v>260</v>
      </c>
      <c r="B267" s="26" t="s">
        <v>356</v>
      </c>
      <c r="C267" s="8">
        <v>45625</v>
      </c>
      <c r="D267" s="8">
        <v>45657</v>
      </c>
      <c r="E267" s="9">
        <v>32101601</v>
      </c>
      <c r="F267" s="7">
        <v>0</v>
      </c>
      <c r="G267" s="9">
        <v>13</v>
      </c>
      <c r="H267" s="22">
        <v>300</v>
      </c>
      <c r="I267" s="22">
        <f t="shared" si="4"/>
        <v>0</v>
      </c>
      <c r="J267" s="23">
        <f>Tabla_query__7[[#This Row],[INVENTARIO ACTUAL]]*Tabla_query__7[[#This Row],[COSTO DEL MERCADO]]</f>
        <v>3900</v>
      </c>
      <c r="K267" s="10" t="s">
        <v>11</v>
      </c>
      <c r="L267" s="9" t="s">
        <v>12</v>
      </c>
      <c r="M267" s="9"/>
      <c r="N267" s="9" t="s">
        <v>37</v>
      </c>
    </row>
    <row r="268" spans="1:14" ht="33" x14ac:dyDescent="0.25">
      <c r="A268">
        <v>261</v>
      </c>
      <c r="B268" s="26" t="s">
        <v>357</v>
      </c>
      <c r="C268" s="8">
        <v>45625</v>
      </c>
      <c r="D268" s="8">
        <v>45657</v>
      </c>
      <c r="E268" s="9"/>
      <c r="F268" s="7">
        <v>4</v>
      </c>
      <c r="G268" s="9">
        <v>3</v>
      </c>
      <c r="H268" s="22">
        <v>40</v>
      </c>
      <c r="I268" s="22">
        <f t="shared" si="4"/>
        <v>160</v>
      </c>
      <c r="J268" s="23">
        <f>Tabla_query__7[[#This Row],[INVENTARIO ACTUAL]]*Tabla_query__7[[#This Row],[COSTO DEL MERCADO]]</f>
        <v>120</v>
      </c>
      <c r="K268" s="10" t="s">
        <v>35</v>
      </c>
      <c r="L268" s="10" t="s">
        <v>12</v>
      </c>
      <c r="M268" s="9"/>
      <c r="N268" s="9"/>
    </row>
    <row r="269" spans="1:14" ht="33" x14ac:dyDescent="0.25">
      <c r="A269">
        <v>262</v>
      </c>
      <c r="B269" s="26" t="s">
        <v>358</v>
      </c>
      <c r="C269" s="8">
        <v>45625</v>
      </c>
      <c r="D269" s="8">
        <v>45657</v>
      </c>
      <c r="E269" s="9">
        <v>52151504</v>
      </c>
      <c r="F269" s="7">
        <v>9</v>
      </c>
      <c r="G269" s="9">
        <v>4</v>
      </c>
      <c r="H269" s="22">
        <v>255</v>
      </c>
      <c r="I269" s="22">
        <f t="shared" si="4"/>
        <v>2295</v>
      </c>
      <c r="J269" s="23">
        <f>Tabla_query__7[[#This Row],[INVENTARIO ACTUAL]]*Tabla_query__7[[#This Row],[COSTO DEL MERCADO]]</f>
        <v>1020</v>
      </c>
      <c r="K269" s="10" t="s">
        <v>359</v>
      </c>
      <c r="L269" s="9" t="s">
        <v>12</v>
      </c>
      <c r="M269" s="9"/>
      <c r="N269" s="9" t="s">
        <v>20</v>
      </c>
    </row>
    <row r="270" spans="1:14" ht="16.5" x14ac:dyDescent="0.25">
      <c r="A270">
        <v>263</v>
      </c>
      <c r="B270" s="26" t="s">
        <v>360</v>
      </c>
      <c r="C270" s="8">
        <v>45625</v>
      </c>
      <c r="D270" s="8">
        <v>45657</v>
      </c>
      <c r="E270" s="9"/>
      <c r="F270" s="7">
        <v>4</v>
      </c>
      <c r="G270" s="9">
        <v>4</v>
      </c>
      <c r="H270" s="22">
        <v>85</v>
      </c>
      <c r="I270" s="22">
        <f t="shared" si="4"/>
        <v>340</v>
      </c>
      <c r="J270" s="23">
        <f>Tabla_query__7[[#This Row],[INVENTARIO ACTUAL]]*Tabla_query__7[[#This Row],[COSTO DEL MERCADO]]</f>
        <v>340</v>
      </c>
      <c r="K270" s="10" t="s">
        <v>35</v>
      </c>
      <c r="L270" s="10" t="s">
        <v>12</v>
      </c>
      <c r="M270" s="9"/>
      <c r="N270" s="9" t="s">
        <v>33</v>
      </c>
    </row>
    <row r="271" spans="1:14" ht="33" x14ac:dyDescent="0.25">
      <c r="A271">
        <v>264</v>
      </c>
      <c r="B271" s="26" t="s">
        <v>361</v>
      </c>
      <c r="C271" s="8">
        <v>45625</v>
      </c>
      <c r="D271" s="8">
        <v>45657</v>
      </c>
      <c r="E271" s="9"/>
      <c r="F271" s="7">
        <v>49</v>
      </c>
      <c r="G271" s="9">
        <v>50</v>
      </c>
      <c r="H271" s="22">
        <v>200</v>
      </c>
      <c r="I271" s="22">
        <f t="shared" si="4"/>
        <v>9800</v>
      </c>
      <c r="J271" s="23">
        <f>Tabla_query__7[[#This Row],[INVENTARIO ACTUAL]]*Tabla_query__7[[#This Row],[COSTO DEL MERCADO]]</f>
        <v>10000</v>
      </c>
      <c r="K271" s="10" t="s">
        <v>359</v>
      </c>
      <c r="L271" s="9" t="s">
        <v>12</v>
      </c>
      <c r="M271" s="9"/>
      <c r="N271" s="9" t="s">
        <v>362</v>
      </c>
    </row>
    <row r="272" spans="1:14" ht="33" x14ac:dyDescent="0.25">
      <c r="A272">
        <v>265</v>
      </c>
      <c r="B272" s="26" t="s">
        <v>363</v>
      </c>
      <c r="C272" s="8">
        <v>45625</v>
      </c>
      <c r="D272" s="8">
        <v>45657</v>
      </c>
      <c r="E272" s="9">
        <v>52151504</v>
      </c>
      <c r="F272" s="7">
        <v>32</v>
      </c>
      <c r="G272" s="9">
        <v>14</v>
      </c>
      <c r="H272" s="22">
        <v>60</v>
      </c>
      <c r="I272" s="22">
        <f t="shared" si="4"/>
        <v>1920</v>
      </c>
      <c r="J272" s="23">
        <f>Tabla_query__7[[#This Row],[INVENTARIO ACTUAL]]*Tabla_query__7[[#This Row],[COSTO DEL MERCADO]]</f>
        <v>840</v>
      </c>
      <c r="K272" s="10" t="s">
        <v>35</v>
      </c>
      <c r="L272" s="9" t="s">
        <v>12</v>
      </c>
      <c r="M272" s="9"/>
      <c r="N272" s="9" t="s">
        <v>20</v>
      </c>
    </row>
    <row r="273" spans="1:14" ht="16.5" x14ac:dyDescent="0.25">
      <c r="A273">
        <v>266</v>
      </c>
      <c r="B273" s="26" t="s">
        <v>364</v>
      </c>
      <c r="C273" s="8">
        <v>45625</v>
      </c>
      <c r="D273" s="8">
        <v>45657</v>
      </c>
      <c r="E273" s="9">
        <v>12141901</v>
      </c>
      <c r="F273" s="7">
        <v>0</v>
      </c>
      <c r="G273" s="9">
        <v>0</v>
      </c>
      <c r="H273" s="22">
        <v>60</v>
      </c>
      <c r="I273" s="22">
        <f t="shared" si="4"/>
        <v>0</v>
      </c>
      <c r="J273" s="23">
        <f>Tabla_query__7[[#This Row],[INVENTARIO ACTUAL]]*Tabla_query__7[[#This Row],[COSTO DEL MERCADO]]</f>
        <v>0</v>
      </c>
      <c r="K273" s="10" t="s">
        <v>35</v>
      </c>
      <c r="L273" s="9" t="s">
        <v>12</v>
      </c>
      <c r="M273" s="9"/>
      <c r="N273" s="9" t="s">
        <v>20</v>
      </c>
    </row>
    <row r="274" spans="1:14" ht="33" x14ac:dyDescent="0.25">
      <c r="A274">
        <v>267</v>
      </c>
      <c r="B274" s="26" t="s">
        <v>365</v>
      </c>
      <c r="C274" s="8">
        <v>45625</v>
      </c>
      <c r="D274" s="8">
        <v>45657</v>
      </c>
      <c r="E274" s="9">
        <v>52151504</v>
      </c>
      <c r="F274" s="7">
        <v>23</v>
      </c>
      <c r="G274" s="9">
        <v>0</v>
      </c>
      <c r="H274" s="22">
        <v>126</v>
      </c>
      <c r="I274" s="22">
        <f t="shared" si="4"/>
        <v>2898</v>
      </c>
      <c r="J274" s="23">
        <f>Tabla_query__7[[#This Row],[INVENTARIO ACTUAL]]*Tabla_query__7[[#This Row],[COSTO DEL MERCADO]]</f>
        <v>0</v>
      </c>
      <c r="K274" s="10" t="s">
        <v>359</v>
      </c>
      <c r="L274" s="9" t="s">
        <v>12</v>
      </c>
      <c r="M274" s="9"/>
      <c r="N274" s="9" t="s">
        <v>20</v>
      </c>
    </row>
    <row r="275" spans="1:14" ht="33" x14ac:dyDescent="0.25">
      <c r="A275">
        <v>268</v>
      </c>
      <c r="B275" s="26" t="s">
        <v>366</v>
      </c>
      <c r="C275" s="8">
        <v>45625</v>
      </c>
      <c r="D275" s="8">
        <v>45657</v>
      </c>
      <c r="E275" s="9">
        <v>52151504</v>
      </c>
      <c r="F275" s="7">
        <v>13</v>
      </c>
      <c r="G275" s="9">
        <v>0</v>
      </c>
      <c r="H275" s="22">
        <v>159</v>
      </c>
      <c r="I275" s="22">
        <f t="shared" si="4"/>
        <v>2067</v>
      </c>
      <c r="J275" s="23">
        <f>Tabla_query__7[[#This Row],[INVENTARIO ACTUAL]]*Tabla_query__7[[#This Row],[COSTO DEL MERCADO]]</f>
        <v>0</v>
      </c>
      <c r="K275" s="10" t="s">
        <v>35</v>
      </c>
      <c r="L275" s="9" t="s">
        <v>12</v>
      </c>
      <c r="M275" s="9"/>
      <c r="N275" s="9" t="s">
        <v>281</v>
      </c>
    </row>
    <row r="276" spans="1:14" ht="16.5" x14ac:dyDescent="0.25">
      <c r="A276">
        <v>269</v>
      </c>
      <c r="B276" s="26" t="s">
        <v>367</v>
      </c>
      <c r="C276" s="8">
        <v>45625</v>
      </c>
      <c r="D276" s="8">
        <v>45657</v>
      </c>
      <c r="E276" s="9">
        <v>52151504</v>
      </c>
      <c r="F276" s="7">
        <v>0</v>
      </c>
      <c r="G276" s="9">
        <v>0</v>
      </c>
      <c r="H276" s="22">
        <v>80</v>
      </c>
      <c r="I276" s="22">
        <f t="shared" si="4"/>
        <v>0</v>
      </c>
      <c r="J276" s="23">
        <f>Tabla_query__7[[#This Row],[INVENTARIO ACTUAL]]*Tabla_query__7[[#This Row],[COSTO DEL MERCADO]]</f>
        <v>0</v>
      </c>
      <c r="K276" s="10" t="s">
        <v>35</v>
      </c>
      <c r="L276" s="9" t="s">
        <v>12</v>
      </c>
      <c r="M276" s="9"/>
      <c r="N276" s="9" t="s">
        <v>20</v>
      </c>
    </row>
    <row r="277" spans="1:14" ht="16.5" x14ac:dyDescent="0.25">
      <c r="A277">
        <v>270</v>
      </c>
      <c r="B277" s="26" t="s">
        <v>368</v>
      </c>
      <c r="C277" s="8">
        <v>45625</v>
      </c>
      <c r="D277" s="8">
        <v>45657</v>
      </c>
      <c r="E277" s="9"/>
      <c r="F277" s="7">
        <v>7</v>
      </c>
      <c r="G277" s="9">
        <v>7</v>
      </c>
      <c r="H277" s="22">
        <v>179</v>
      </c>
      <c r="I277" s="22">
        <f t="shared" si="4"/>
        <v>1253</v>
      </c>
      <c r="J277" s="23">
        <f>Tabla_query__7[[#This Row],[INVENTARIO ACTUAL]]*Tabla_query__7[[#This Row],[COSTO DEL MERCADO]]</f>
        <v>1253</v>
      </c>
      <c r="K277" s="10" t="s">
        <v>54</v>
      </c>
      <c r="L277" s="10" t="s">
        <v>12</v>
      </c>
      <c r="M277" s="9"/>
      <c r="N277" s="9" t="s">
        <v>33</v>
      </c>
    </row>
    <row r="278" spans="1:14" ht="16.5" x14ac:dyDescent="0.25">
      <c r="A278">
        <v>271</v>
      </c>
      <c r="B278" s="26" t="s">
        <v>369</v>
      </c>
      <c r="C278" s="8">
        <v>45625</v>
      </c>
      <c r="D278" s="8">
        <v>45657</v>
      </c>
      <c r="E278" s="9">
        <v>47131801</v>
      </c>
      <c r="F278" s="7">
        <v>8</v>
      </c>
      <c r="G278" s="9">
        <v>7</v>
      </c>
      <c r="H278" s="22">
        <v>200</v>
      </c>
      <c r="I278" s="22">
        <f t="shared" si="4"/>
        <v>1600</v>
      </c>
      <c r="J278" s="23">
        <f>Tabla_query__7[[#This Row],[INVENTARIO ACTUAL]]*Tabla_query__7[[#This Row],[COSTO DEL MERCADO]]</f>
        <v>1400</v>
      </c>
      <c r="K278" s="10" t="s">
        <v>24</v>
      </c>
      <c r="L278" s="9" t="s">
        <v>12</v>
      </c>
      <c r="M278" s="9"/>
      <c r="N278" s="9" t="s">
        <v>20</v>
      </c>
    </row>
    <row r="279" spans="1:14" ht="33" x14ac:dyDescent="0.25">
      <c r="A279">
        <v>272</v>
      </c>
      <c r="B279" s="26" t="s">
        <v>389</v>
      </c>
      <c r="C279" s="8">
        <v>45625</v>
      </c>
      <c r="D279" s="8">
        <v>45657</v>
      </c>
      <c r="E279" s="9">
        <v>26111702</v>
      </c>
      <c r="F279" s="7">
        <v>4</v>
      </c>
      <c r="G279" s="9">
        <v>3</v>
      </c>
      <c r="H279" s="22">
        <v>72</v>
      </c>
      <c r="I279" s="22">
        <f t="shared" si="4"/>
        <v>288</v>
      </c>
      <c r="J279" s="23">
        <f>Tabla_query__7[[#This Row],[INVENTARIO ACTUAL]]*Tabla_query__7[[#This Row],[COSTO DEL MERCADO]]</f>
        <v>216</v>
      </c>
      <c r="K279" s="10" t="s">
        <v>48</v>
      </c>
      <c r="L279" s="9" t="s">
        <v>12</v>
      </c>
      <c r="M279" s="9"/>
      <c r="N279" s="9" t="s">
        <v>20</v>
      </c>
    </row>
    <row r="280" spans="1:14" ht="16.5" x14ac:dyDescent="0.25">
      <c r="A280">
        <v>273</v>
      </c>
      <c r="B280" s="26" t="s">
        <v>390</v>
      </c>
      <c r="C280" s="8">
        <v>45625</v>
      </c>
      <c r="D280" s="8">
        <v>45657</v>
      </c>
      <c r="E280" s="9">
        <v>26111702</v>
      </c>
      <c r="F280" s="7">
        <v>14</v>
      </c>
      <c r="G280" s="9">
        <v>13</v>
      </c>
      <c r="H280" s="22">
        <v>72</v>
      </c>
      <c r="I280" s="22">
        <f t="shared" si="4"/>
        <v>1008</v>
      </c>
      <c r="J280" s="23">
        <f>Tabla_query__7[[#This Row],[INVENTARIO ACTUAL]]*Tabla_query__7[[#This Row],[COSTO DEL MERCADO]]</f>
        <v>936</v>
      </c>
      <c r="K280" s="10" t="s">
        <v>48</v>
      </c>
      <c r="L280" s="9" t="s">
        <v>12</v>
      </c>
      <c r="M280" s="9"/>
      <c r="N280" s="9" t="s">
        <v>20</v>
      </c>
    </row>
    <row r="281" spans="1:14" ht="16.5" x14ac:dyDescent="0.25">
      <c r="A281"/>
      <c r="B281" s="26"/>
      <c r="C281" s="29"/>
      <c r="D281" s="29"/>
      <c r="E281" s="9"/>
      <c r="F281" s="9"/>
      <c r="G281" s="7"/>
      <c r="H281" s="22"/>
      <c r="I281" s="22"/>
      <c r="J281" s="30"/>
      <c r="K281" s="10"/>
      <c r="L281" s="9"/>
      <c r="M281" s="9"/>
      <c r="N281" s="9"/>
    </row>
    <row r="282" spans="1:14" x14ac:dyDescent="0.25">
      <c r="A282"/>
      <c r="H282" s="24" t="s">
        <v>6</v>
      </c>
      <c r="I282" s="32">
        <f>SUM(Tabla_query__7[TOTAL  ANTERIOR])</f>
        <v>1978839</v>
      </c>
      <c r="J282" s="33">
        <f>SUM(Tabla_query__7[TOTAL ACTUAL])</f>
        <v>2001741</v>
      </c>
      <c r="K282" s="31"/>
    </row>
    <row r="283" spans="1:14" x14ac:dyDescent="0.25">
      <c r="A283"/>
    </row>
    <row r="284" spans="1:14" x14ac:dyDescent="0.25">
      <c r="A284"/>
    </row>
    <row r="285" spans="1:14" x14ac:dyDescent="0.25">
      <c r="A285"/>
      <c r="D285" s="1"/>
    </row>
    <row r="286" spans="1:14" ht="15.75" customHeight="1" x14ac:dyDescent="0.25">
      <c r="A286"/>
      <c r="B286" s="15" t="s">
        <v>370</v>
      </c>
      <c r="C286" s="16" t="s">
        <v>371</v>
      </c>
      <c r="D286" s="15" t="s">
        <v>372</v>
      </c>
      <c r="E286" s="2"/>
      <c r="G286" s="3" t="s">
        <v>373</v>
      </c>
    </row>
    <row r="287" spans="1:14" ht="31.5" x14ac:dyDescent="0.25">
      <c r="B287" s="5" t="s">
        <v>385</v>
      </c>
      <c r="C287" s="17" t="s">
        <v>374</v>
      </c>
      <c r="D287" s="5" t="s">
        <v>375</v>
      </c>
      <c r="E287" s="4"/>
      <c r="F287" s="2"/>
      <c r="G287" s="18" t="s">
        <v>376</v>
      </c>
    </row>
    <row r="288" spans="1:14" ht="31.5" customHeight="1" x14ac:dyDescent="0.25">
      <c r="B288" s="14" t="s">
        <v>377</v>
      </c>
      <c r="C288" s="37" t="s">
        <v>378</v>
      </c>
      <c r="D288" s="37" t="s">
        <v>379</v>
      </c>
      <c r="E288" s="28"/>
      <c r="F288" s="37" t="s">
        <v>380</v>
      </c>
      <c r="G288" s="37"/>
      <c r="H288" s="37"/>
      <c r="I288" s="37"/>
    </row>
    <row r="289" spans="3:9" x14ac:dyDescent="0.25">
      <c r="C289" s="37"/>
      <c r="D289" s="37"/>
      <c r="F289" s="37"/>
      <c r="G289" s="37"/>
      <c r="H289" s="37"/>
      <c r="I289" s="37"/>
    </row>
    <row r="290" spans="3:9" x14ac:dyDescent="0.25">
      <c r="C290" s="37"/>
      <c r="F290" s="37"/>
      <c r="G290" s="37"/>
      <c r="H290" s="37"/>
      <c r="I290" s="37"/>
    </row>
  </sheetData>
  <sortState xmlns:xlrd2="http://schemas.microsoft.com/office/spreadsheetml/2017/richdata2" ref="A8:A15">
    <sortCondition ref="A8:A15"/>
  </sortState>
  <mergeCells count="9">
    <mergeCell ref="A1:N1"/>
    <mergeCell ref="A5:L5"/>
    <mergeCell ref="A4:N4"/>
    <mergeCell ref="F288:I290"/>
    <mergeCell ref="C288:C290"/>
    <mergeCell ref="D288:D289"/>
    <mergeCell ref="A6:L6"/>
    <mergeCell ref="A2:N2"/>
    <mergeCell ref="A3:N3"/>
  </mergeCells>
  <phoneticPr fontId="23" type="noConversion"/>
  <conditionalFormatting sqref="A8:A28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{7FE69585-F448-4000-B334-21E444542266}</x14:id>
        </ext>
      </extLst>
    </cfRule>
  </conditionalFormatting>
  <printOptions horizontalCentered="1"/>
  <pageMargins left="0.55118110236220474" right="0.23622047244094491" top="0.74803149606299213" bottom="0.74803149606299213" header="0.31496062992125984" footer="0.31496062992125984"/>
  <pageSetup paperSize="5" orientation="landscape" blackAndWhite="1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E69585-F448-4000-B334-21E444542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A8:A280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7AB5-FEF7-44C6-9A09-32685BB1104B}"/>
</file>

<file path=customXml/itemProps2.xml><?xml version="1.0" encoding="utf-8"?>
<ds:datastoreItem xmlns:ds="http://schemas.openxmlformats.org/officeDocument/2006/customXml" ds:itemID="{10948143-D481-40BE-8B0A-43263E255E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876B6B-2EE1-4DDE-9B50-FA3563C33089}">
  <ds:schemaRefs>
    <ds:schemaRef ds:uri="http://schemas.microsoft.com/office/2006/metadata/properties"/>
    <ds:schemaRef ds:uri="http://schemas.microsoft.com/office/infopath/2007/PartnerControls"/>
    <ds:schemaRef ds:uri="7e99319d-298d-4311-808f-38b700e9e2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A. Morillo González</dc:creator>
  <cp:keywords/>
  <dc:description/>
  <cp:lastModifiedBy>Halinson Hipolito De La Cruz Jiménez</cp:lastModifiedBy>
  <cp:revision/>
  <cp:lastPrinted>2025-01-07T16:56:56Z</cp:lastPrinted>
  <dcterms:created xsi:type="dcterms:W3CDTF">2023-10-03T19:07:40Z</dcterms:created>
  <dcterms:modified xsi:type="dcterms:W3CDTF">2025-01-10T19:18:45Z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  <property fmtid="{D5CDD505-2E9C-101B-9397-08002B2CF9AE}" pid="3" name="MediaServiceImageTags">
    <vt:lpwstr/>
  </property>
</Properties>
</file>