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pena\Desktop\"/>
    </mc:Choice>
  </mc:AlternateContent>
  <xr:revisionPtr revIDLastSave="0" documentId="13_ncr:1_{BF9B49BC-7A8D-4AA4-B6CC-FD2672381C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a Principal" sheetId="1" r:id="rId1"/>
    <sheet name="Detalle Eventos Marzo" sheetId="8" r:id="rId2"/>
    <sheet name="Seminario" sheetId="9" r:id="rId3"/>
    <sheet name="Inst. Participantes en Eventos" sheetId="10" r:id="rId4"/>
  </sheets>
  <definedNames>
    <definedName name="_xlnm._FilterDatabase" localSheetId="1" hidden="1">'Detalle Eventos Marzo'!$A$2:$D$50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1" l="1"/>
  <c r="J97" i="1"/>
  <c r="J87" i="1"/>
  <c r="K106" i="1" s="1"/>
  <c r="D18" i="1"/>
  <c r="D51" i="8"/>
  <c r="O19" i="1" l="1"/>
  <c r="L73" i="1"/>
  <c r="O22" i="1"/>
  <c r="O20" i="1"/>
  <c r="O21" i="1"/>
  <c r="D67" i="1"/>
  <c r="N18" i="1"/>
  <c r="K18" i="1"/>
  <c r="C18" i="1"/>
  <c r="E62" i="1"/>
  <c r="F62" i="1" s="1"/>
  <c r="E66" i="1" l="1"/>
  <c r="F66" i="1" s="1"/>
  <c r="E65" i="1"/>
  <c r="F65" i="1" s="1"/>
  <c r="E63" i="1"/>
  <c r="F63" i="1" s="1"/>
  <c r="E64" i="1"/>
  <c r="E67" i="1" l="1"/>
  <c r="F64" i="1"/>
  <c r="J18" i="1"/>
  <c r="E69" i="1" l="1"/>
  <c r="E68" i="1"/>
  <c r="D50" i="8"/>
  <c r="M18" i="1"/>
  <c r="L18" i="1"/>
  <c r="I18" i="1"/>
  <c r="H18" i="1"/>
  <c r="G18" i="1"/>
  <c r="F18" i="1"/>
  <c r="E18" i="1"/>
  <c r="O17" i="1"/>
  <c r="O16" i="1"/>
  <c r="O15" i="1"/>
  <c r="O14" i="1"/>
  <c r="O13" i="1"/>
  <c r="O12" i="1"/>
  <c r="O11" i="1"/>
  <c r="O10" i="1"/>
  <c r="O9" i="1"/>
  <c r="O8" i="1"/>
  <c r="O7" i="1"/>
  <c r="O6" i="1"/>
  <c r="P36" i="1"/>
  <c r="P37" i="1"/>
  <c r="P35" i="1"/>
  <c r="P27" i="1"/>
  <c r="P28" i="1"/>
  <c r="P29" i="1"/>
  <c r="P30" i="1"/>
  <c r="P31" i="1"/>
  <c r="P32" i="1"/>
  <c r="P33" i="1"/>
  <c r="P26" i="1"/>
  <c r="O18" i="1" l="1"/>
  <c r="P20" i="1" s="1"/>
  <c r="Q14" i="1"/>
  <c r="L64" i="1"/>
  <c r="L65" i="1" s="1"/>
  <c r="R8" i="1"/>
  <c r="O51" i="1"/>
  <c r="P16" i="1" l="1"/>
  <c r="P11" i="1"/>
  <c r="P18" i="1"/>
  <c r="P6" i="1"/>
  <c r="P12" i="1"/>
  <c r="P7" i="1"/>
  <c r="P13" i="1"/>
  <c r="P8" i="1"/>
  <c r="P14" i="1"/>
  <c r="P9" i="1"/>
  <c r="P15" i="1"/>
  <c r="P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Isaac Espinosa</author>
  </authors>
  <commentList>
    <comment ref="G42" authorId="0" shapeId="0" xr:uid="{50C37E72-C819-4E95-A568-711BCCEDF256}">
      <text>
        <r>
          <rPr>
            <b/>
            <sz val="9"/>
            <color indexed="81"/>
            <rFont val="Tahoma"/>
            <family val="2"/>
          </rPr>
          <t>Isaac Espinosa:</t>
        </r>
        <r>
          <rPr>
            <sz val="9"/>
            <color indexed="81"/>
            <rFont val="Tahoma"/>
            <family val="2"/>
          </rPr>
          <t xml:space="preserve">
NO SE HAN DIGITADOS LAS NOTAS DEL SEMINARIO</t>
        </r>
      </text>
    </comment>
    <comment ref="L85" authorId="0" shapeId="0" xr:uid="{B54C313A-E500-4587-97F8-CFD096C87FE5}">
      <text>
        <r>
          <rPr>
            <b/>
            <sz val="9"/>
            <color indexed="81"/>
            <rFont val="Tahoma"/>
            <family val="2"/>
          </rPr>
          <t>Isaac Espinosa:</t>
        </r>
        <r>
          <rPr>
            <sz val="9"/>
            <color indexed="81"/>
            <rFont val="Tahoma"/>
            <family val="2"/>
          </rPr>
          <t xml:space="preserve">
Correo enviado al sr. Renny, por casilla de calificación </t>
        </r>
      </text>
    </comment>
  </commentList>
</comments>
</file>

<file path=xl/sharedStrings.xml><?xml version="1.0" encoding="utf-8"?>
<sst xmlns="http://schemas.openxmlformats.org/spreadsheetml/2006/main" count="363" uniqueCount="223">
  <si>
    <t>.</t>
  </si>
  <si>
    <t>Enero - Marzo</t>
  </si>
  <si>
    <t>Abril - Junio</t>
  </si>
  <si>
    <t>Julio - Sept.</t>
  </si>
  <si>
    <t>Octubre - Dic.</t>
  </si>
  <si>
    <t>Total General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</si>
  <si>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</si>
  <si>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</si>
  <si>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</si>
  <si>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</si>
  <si>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</si>
  <si>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</si>
  <si>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</si>
  <si>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</si>
  <si>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</si>
  <si>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</si>
  <si>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</si>
  <si>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</si>
  <si>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</si>
  <si>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Barahona</t>
  </si>
  <si>
    <t>Duarte</t>
  </si>
  <si>
    <t>La Altagracia</t>
  </si>
  <si>
    <t>La Vega</t>
  </si>
  <si>
    <t>Peravia</t>
  </si>
  <si>
    <t>San Juan de la Maguana</t>
  </si>
  <si>
    <t>San Pedro de Macoris</t>
  </si>
  <si>
    <t>Santiago</t>
  </si>
  <si>
    <t>Santiago Rodríguez</t>
  </si>
  <si>
    <t>El Seibo</t>
  </si>
  <si>
    <t>Santo Domingo</t>
  </si>
  <si>
    <t>Virtual</t>
  </si>
  <si>
    <t>Total capacitados a la Fecha</t>
  </si>
  <si>
    <t>Monto</t>
  </si>
  <si>
    <t>Inscritos</t>
  </si>
  <si>
    <t>cantidad de cursos</t>
  </si>
  <si>
    <t>Instituciones</t>
  </si>
  <si>
    <t>Total</t>
  </si>
  <si>
    <t>Total  Capacitados</t>
  </si>
  <si>
    <t>Ciudadano</t>
  </si>
  <si>
    <t>Empledos Carrera Administrativa</t>
  </si>
  <si>
    <t>Discapacidad</t>
  </si>
  <si>
    <t>Municipales</t>
  </si>
  <si>
    <t>Servidores en General</t>
  </si>
  <si>
    <t>Masculinos</t>
  </si>
  <si>
    <t>Femeninos</t>
  </si>
  <si>
    <t>Modalidad virtual</t>
  </si>
  <si>
    <t>Masculino</t>
  </si>
  <si>
    <t>Femenino</t>
  </si>
  <si>
    <t xml:space="preserve">Certificados </t>
  </si>
  <si>
    <t>Enlaces enviados</t>
  </si>
  <si>
    <t>Total inscritos</t>
  </si>
  <si>
    <t xml:space="preserve">En Ejecución </t>
  </si>
  <si>
    <t>Cerrados</t>
  </si>
  <si>
    <t>MAP</t>
  </si>
  <si>
    <t xml:space="preserve">Avances de metas </t>
  </si>
  <si>
    <t>Metas de Formación 2023</t>
  </si>
  <si>
    <t>Capacitados Gestion Agosto 2020 a Enero 2023</t>
  </si>
  <si>
    <t xml:space="preserve">Metas </t>
  </si>
  <si>
    <t xml:space="preserve">Cumplimiento </t>
  </si>
  <si>
    <t xml:space="preserve">Restan </t>
  </si>
  <si>
    <t>Agosto-Diciembre 2020</t>
  </si>
  <si>
    <t>Servidores públicos que pertenezcan a la carrera administrativa</t>
  </si>
  <si>
    <t>Servidores públicos  que no pertenezcan a la carrera administrativa</t>
  </si>
  <si>
    <t>Servidores públicos municipales formados</t>
  </si>
  <si>
    <t>Ciudadanos sensibilizados en temas de la Administración Pública</t>
  </si>
  <si>
    <t xml:space="preserve">TOTAL </t>
  </si>
  <si>
    <t>Metas Presidenciales y Presupuestarias</t>
  </si>
  <si>
    <t>Instituciones Capacitadas  Gestión Agosto 2020 a Enero 2023</t>
  </si>
  <si>
    <t xml:space="preserve">Eventos Pendientes por subir por falta de Calificación </t>
  </si>
  <si>
    <t>Código Eventos</t>
  </si>
  <si>
    <t>Nombre del Eventos</t>
  </si>
  <si>
    <t>Fecha Inicio</t>
  </si>
  <si>
    <t xml:space="preserve">Fecha Final </t>
  </si>
  <si>
    <t>Mes</t>
  </si>
  <si>
    <t xml:space="preserve">Coordinador </t>
  </si>
  <si>
    <t>Facilitador</t>
  </si>
  <si>
    <t>Finalizado</t>
  </si>
  <si>
    <t>Observaciones</t>
  </si>
  <si>
    <t>02-410-3409-23-01-V</t>
  </si>
  <si>
    <t>Seminario Internacional de Investigación e Innovación en la Gestión Pública</t>
  </si>
  <si>
    <t>A Definir</t>
  </si>
  <si>
    <t>A definir</t>
  </si>
  <si>
    <t>02-409-3408-23-17-P</t>
  </si>
  <si>
    <t>Pasado, Presente y Perspectiva de la Gestión Pública en la República Dominicana</t>
  </si>
  <si>
    <t>Yorcito Matos</t>
  </si>
  <si>
    <t>Listado manual</t>
  </si>
  <si>
    <t>04-1-3243-23-11-P</t>
  </si>
  <si>
    <t>Inducción a la Administración Pública - Nivel 1</t>
  </si>
  <si>
    <t>Faustina Pérez</t>
  </si>
  <si>
    <t>Alexandra Catalina Moya Haro</t>
  </si>
  <si>
    <t>Listado cargado a estadistica</t>
  </si>
  <si>
    <t>04-33-2888-23-01-P</t>
  </si>
  <si>
    <t>Identificación, Análisis, Diseño y Documentación de Procesos</t>
  </si>
  <si>
    <t>José David Montilla</t>
  </si>
  <si>
    <t>cargado falta listado</t>
  </si>
  <si>
    <t>01-411-3472-23-01-V</t>
  </si>
  <si>
    <t>Vinculación Iberoamericana y promoción de la oferta formativa del ICAP</t>
  </si>
  <si>
    <t>04-2-3236-23-04-P</t>
  </si>
  <si>
    <t>Inducción a la Administración Pública - Nivel 2</t>
  </si>
  <si>
    <t>Juan Bello</t>
  </si>
  <si>
    <t>Edisson Feliz Cuevas</t>
  </si>
  <si>
    <t>04-1-3109-23-01-V</t>
  </si>
  <si>
    <t>Jerson Rivera</t>
  </si>
  <si>
    <t>04-4-3079-23-01-P</t>
  </si>
  <si>
    <t>Atención al Ciudadano y Calidad en el Servicio</t>
  </si>
  <si>
    <t>Mario Crusset</t>
  </si>
  <si>
    <t>04-2-3040-23-01-V</t>
  </si>
  <si>
    <t>Juanca Aracelis Alcántara Blanco</t>
  </si>
  <si>
    <t>04-244-3006-23-01-V</t>
  </si>
  <si>
    <t>Gestión de Calidad en la Administración Pública, Aplicando CAF</t>
  </si>
  <si>
    <t>04-2-3003-23-01-V</t>
  </si>
  <si>
    <t>Rudelania Frias</t>
  </si>
  <si>
    <t>Dahiana Mercedes Barrientos Del Villar</t>
  </si>
  <si>
    <t>02-414-3482-23-01-V</t>
  </si>
  <si>
    <t>Buenas Prácticas y Retos de la Investigación en la Administración Pública</t>
  </si>
  <si>
    <t>02-413-3481-23-01-P</t>
  </si>
  <si>
    <t>Sistemas de Integridad en América Latina, una visión comparada</t>
  </si>
  <si>
    <t>Rolando Alfredo Jurado Blanco</t>
  </si>
  <si>
    <t>03-132-3474-23-01-V</t>
  </si>
  <si>
    <t>Uso de la Plataforma Moodle</t>
  </si>
  <si>
    <t>Llumerqui Ledesma</t>
  </si>
  <si>
    <t>Isvan Osmar Feliz Gomez</t>
  </si>
  <si>
    <t>04-35-3147-23-01-P</t>
  </si>
  <si>
    <t>Gestión y Resolución de Conflictos</t>
  </si>
  <si>
    <t>Sandra Magdalena de Jesús Céspedes Quezada</t>
  </si>
  <si>
    <t>04-1-3128-23-01-P</t>
  </si>
  <si>
    <t>María Jiménez</t>
  </si>
  <si>
    <t>Francisco Reyes Silfa</t>
  </si>
  <si>
    <t>04-3-3041-23-01-V</t>
  </si>
  <si>
    <t>Inducción a la Administración Pública - Nivel 3</t>
  </si>
  <si>
    <t>Dagoberto Peña García</t>
  </si>
  <si>
    <t xml:space="preserve">Capacitados </t>
  </si>
  <si>
    <t>Cantidad</t>
  </si>
  <si>
    <t>Tipo de evento</t>
  </si>
  <si>
    <t>Evento Formativo</t>
  </si>
  <si>
    <t>ENERO</t>
  </si>
  <si>
    <t>curso</t>
  </si>
  <si>
    <t>Conferencia</t>
  </si>
  <si>
    <t>¿Cómo lograr un funcionamiento efectivo del Sistema de Control Interno Institucional, de conformidad con la Ley 10-07 de la CGR y la Ley 10-04 de la CCRD?</t>
  </si>
  <si>
    <t>Desarrollando Equipos Comprometidos con la Excelencia</t>
  </si>
  <si>
    <t>Jornada</t>
  </si>
  <si>
    <t xml:space="preserve">Campus de Innovación Gubernamental y Transformación Digital </t>
  </si>
  <si>
    <t>Comunicación Efectiva</t>
  </si>
  <si>
    <t>Cortesía Telefónica</t>
  </si>
  <si>
    <t>Desarrollo de Competencia Compromiso con los Resultados</t>
  </si>
  <si>
    <t>Desarrollo de Competencias Liderar con el Ejemplo</t>
  </si>
  <si>
    <t>Desarrollo Organizacional</t>
  </si>
  <si>
    <t>Diplomado</t>
  </si>
  <si>
    <t xml:space="preserve">Diplomado en Derecho Administrativo del Trabajo </t>
  </si>
  <si>
    <t>Diseño, Ejecución y Evaluación de Proyectos</t>
  </si>
  <si>
    <t>Entrevistas por Competencias</t>
  </si>
  <si>
    <t>Taller</t>
  </si>
  <si>
    <t>Ética Profesional y Personal del Servidor Público</t>
  </si>
  <si>
    <t>Inteligencia Emocional</t>
  </si>
  <si>
    <t>Ley No. 41-08 de Función Pública</t>
  </si>
  <si>
    <t>Charla</t>
  </si>
  <si>
    <t>Liderar con el ejemplo, competencia esencial para el Desarrollo Directivo</t>
  </si>
  <si>
    <t>Manejo de las Relaciones Interpersonales</t>
  </si>
  <si>
    <t>Ortografía y Redacción</t>
  </si>
  <si>
    <t>Habilidades de Liderazgo</t>
  </si>
  <si>
    <t>Gestión del Talento Humano</t>
  </si>
  <si>
    <t>Gestión por Competencia</t>
  </si>
  <si>
    <t>Gestión de la Comunicación Gubernamental</t>
  </si>
  <si>
    <t>Jornada DNC</t>
  </si>
  <si>
    <t>Curso</t>
  </si>
  <si>
    <t>Manejo Efectivo del Tiempo</t>
  </si>
  <si>
    <t>Modelo de Gestión por Competencia (Desarrollo de Competencias)</t>
  </si>
  <si>
    <t xml:space="preserve">Perspectiva de Género en el Servicio Público </t>
  </si>
  <si>
    <t>Redacción y Presentación de Informes Técnicos</t>
  </si>
  <si>
    <t>Planificación Estratégica en la Gestión Pública</t>
  </si>
  <si>
    <t>Supervisión Efectiva</t>
  </si>
  <si>
    <t>Trabajo en Equipo</t>
  </si>
  <si>
    <t>Excel Básico</t>
  </si>
  <si>
    <t>Presupuesto Participativo Municipal</t>
  </si>
  <si>
    <t>Metodología Científica Para La Gestión Pública</t>
  </si>
  <si>
    <t>Metodología de la Investigación</t>
  </si>
  <si>
    <t>Seguridad Ciudadana</t>
  </si>
  <si>
    <t>Taller Códigos de Pautas de Éticas e Integridad del Sistema Nacional de Contrataciones Públicas</t>
  </si>
  <si>
    <t>Taller Sensibilización Ética</t>
  </si>
  <si>
    <t>Varios Eventos reportada fuera de fecha con número de participantes de</t>
  </si>
  <si>
    <t>Transformando la Escucha: Clave para Comunicar en el Ámbito Público</t>
  </si>
  <si>
    <t>Técnicas de Archivo</t>
  </si>
  <si>
    <t>Tipo</t>
  </si>
  <si>
    <t>Eventos Formativos</t>
  </si>
  <si>
    <t>Total Capacitados</t>
  </si>
  <si>
    <t>Ética, Deberes y Derechos del Servidor Público</t>
  </si>
  <si>
    <t>Instituciones particiapentes en el mes de enero Sede Central</t>
  </si>
  <si>
    <t>Oficina Gubernamental de Tecnologías de la Información y Comunicación (OGTIC)</t>
  </si>
  <si>
    <t xml:space="preserve">Ayuntamiento Municipal de Santo Domingo Oeste </t>
  </si>
  <si>
    <t xml:space="preserve">Varias Instituciones </t>
  </si>
  <si>
    <t>Centro de Desarrollo y Competitividad Industrial (Pro-Industria)</t>
  </si>
  <si>
    <t xml:space="preserve">Centro de Desarrollo y Competitividad Industrial (Pro-Industria) </t>
  </si>
  <si>
    <t>Instituto Nacional de Atención Integral a la Primera Infancia - INAIPI</t>
  </si>
  <si>
    <t>Instituto Agrario Dominicano (IAD)</t>
  </si>
  <si>
    <t>Ministerio de Trabajo (MT)</t>
  </si>
  <si>
    <t xml:space="preserve">Instituto Dominicano de Prevención y Protección de Riesgos Laborales (IDOPPRIL) </t>
  </si>
  <si>
    <t>Dirección General de Bellas Artes (Secr. De Est. De Cultura)</t>
  </si>
  <si>
    <t>Defensa Civil (Presidencia de la República)</t>
  </si>
  <si>
    <t>Liga Municipal Dominicana (LMD)</t>
  </si>
  <si>
    <t xml:space="preserve">Dirección General de Aduanas </t>
  </si>
  <si>
    <t>Supérate</t>
  </si>
  <si>
    <t>Dirección General de Aduanas</t>
  </si>
  <si>
    <t>Hospital Municipal Engombe</t>
  </si>
  <si>
    <t>Corporación de Acueducto y Alcantarillado de Santo Domingo (CAASD)</t>
  </si>
  <si>
    <t>Instituto Dominicano de Aviación Civil (IDAC)</t>
  </si>
  <si>
    <t>Instituto Nacional de Bienestar Estudiantil (INABIE)</t>
  </si>
  <si>
    <t>Hospital Pediátrico Hugo Mendoza</t>
  </si>
  <si>
    <t xml:space="preserve">Ministerio de Cultura </t>
  </si>
  <si>
    <t>Contraloría General de la República</t>
  </si>
  <si>
    <t>Instituciones del Estado</t>
  </si>
  <si>
    <t>Administradora de Subsidios Sociales (ADESS)</t>
  </si>
  <si>
    <t>Dirección General de Etica e integridad Gubernamental (DIGEIG)</t>
  </si>
  <si>
    <t xml:space="preserve">Programa de Medicamentos Esenciales y Central de Apoyo Logístico (PROMESECAL) </t>
  </si>
  <si>
    <t xml:space="preserve">PROINDUSTRIA </t>
  </si>
  <si>
    <t>ONAPI</t>
  </si>
  <si>
    <t>Instituciones particiapentes en el mes de enero Regionales</t>
  </si>
  <si>
    <t>Servicio Nacional de Salud (SNS)</t>
  </si>
  <si>
    <t xml:space="preserve">Ayuntamiento San Rafael de Yuma </t>
  </si>
  <si>
    <t>Ayuntamiento San Antonio de Guerra</t>
  </si>
  <si>
    <t>Ayuntamiento de Sabana Larga</t>
  </si>
  <si>
    <t>Ayuntamiento de Azua de Compostela</t>
  </si>
  <si>
    <t>Ayuntamiento de Banica</t>
  </si>
  <si>
    <t>Instituto Dominicano de Aviación Civil (IDAC) La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</si>
</sst>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rgb="FF000000"/>
      <name val="Segoe UI"/>
      <family val="2"/>
    </font>
    <font>
      <b/>
      <sz val="11"/>
      <color rgb="FF444444"/>
      <name val="Calibri"/>
      <family val="2"/>
      <scheme val="minor"/>
    </font>
    <font>
      <b/>
      <sz val="12"/>
      <name val="Times New Roman"/>
      <family val="1"/>
    </font>
    <font>
      <b/>
      <sz val="12"/>
      <name val="WordVisi_MSFontService"/>
      <charset val="1"/>
    </font>
    <font>
      <b/>
      <sz val="11"/>
      <color theme="1" tint="0.249977111117893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D9E1F2"/>
        <bgColor rgb="FFD9E1F2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theme="7" tint="-0.24994659260841701"/>
      </top>
      <bottom style="thick">
        <color theme="7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73" applyNumberFormat="0" applyFill="0" applyAlignment="0" applyProtection="0"/>
    <xf numFmtId="0" fontId="26" fillId="0" borderId="74" applyNumberFormat="0" applyFill="0" applyAlignment="0" applyProtection="0"/>
    <xf numFmtId="0" fontId="27" fillId="0" borderId="75" applyNumberFormat="0" applyFill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76" applyNumberFormat="0" applyAlignment="0" applyProtection="0"/>
    <xf numFmtId="0" fontId="32" fillId="26" borderId="77" applyNumberFormat="0" applyAlignment="0" applyProtection="0"/>
    <xf numFmtId="0" fontId="33" fillId="26" borderId="76" applyNumberFormat="0" applyAlignment="0" applyProtection="0"/>
    <xf numFmtId="0" fontId="34" fillId="0" borderId="78" applyNumberFormat="0" applyFill="0" applyAlignment="0" applyProtection="0"/>
    <xf numFmtId="0" fontId="35" fillId="27" borderId="79" applyNumberFormat="0" applyAlignment="0" applyProtection="0"/>
    <xf numFmtId="0" fontId="36" fillId="0" borderId="0" applyNumberFormat="0" applyFill="0" applyBorder="0" applyAlignment="0" applyProtection="0"/>
    <xf numFmtId="0" fontId="1" fillId="28" borderId="80" applyNumberFormat="0" applyFont="0" applyAlignment="0" applyProtection="0"/>
    <xf numFmtId="0" fontId="37" fillId="0" borderId="0" applyNumberFormat="0" applyFill="0" applyBorder="0" applyAlignment="0" applyProtection="0"/>
    <xf numFmtId="0" fontId="2" fillId="0" borderId="81" applyNumberFormat="0" applyFill="0" applyAlignment="0" applyProtection="0"/>
    <xf numFmtId="0" fontId="3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3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3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</cellStyleXfs>
  <cellXfs count="256">
    <xf numFmtId="0" fontId="0" fillId="0" borderId="0" xfId="0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5" xfId="0" applyBorder="1"/>
    <xf numFmtId="0" fontId="4" fillId="2" borderId="24" xfId="0" applyFont="1" applyFill="1" applyBorder="1"/>
    <xf numFmtId="0" fontId="4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9" borderId="15" xfId="0" applyFill="1" applyBorder="1"/>
    <xf numFmtId="0" fontId="2" fillId="9" borderId="15" xfId="0" applyFont="1" applyFill="1" applyBorder="1"/>
    <xf numFmtId="0" fontId="0" fillId="7" borderId="15" xfId="0" applyFill="1" applyBorder="1" applyAlignment="1">
      <alignment wrapText="1"/>
    </xf>
    <xf numFmtId="0" fontId="10" fillId="7" borderId="0" xfId="0" applyFont="1" applyFill="1"/>
    <xf numFmtId="0" fontId="10" fillId="0" borderId="0" xfId="0" applyFont="1" applyAlignment="1">
      <alignment wrapText="1"/>
    </xf>
    <xf numFmtId="0" fontId="5" fillId="6" borderId="2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36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36" xfId="0" applyBorder="1"/>
    <xf numFmtId="0" fontId="2" fillId="0" borderId="20" xfId="0" applyFont="1" applyBorder="1"/>
    <xf numFmtId="0" fontId="2" fillId="0" borderId="6" xfId="0" applyFont="1" applyBorder="1"/>
    <xf numFmtId="0" fontId="4" fillId="0" borderId="20" xfId="0" applyFont="1" applyBorder="1"/>
    <xf numFmtId="3" fontId="4" fillId="0" borderId="20" xfId="0" applyNumberFormat="1" applyFont="1" applyBorder="1"/>
    <xf numFmtId="0" fontId="4" fillId="0" borderId="39" xfId="0" applyFont="1" applyBorder="1"/>
    <xf numFmtId="0" fontId="6" fillId="0" borderId="15" xfId="0" applyFont="1" applyBorder="1" applyAlignment="1">
      <alignment horizontal="center"/>
    </xf>
    <xf numFmtId="0" fontId="6" fillId="7" borderId="15" xfId="0" applyFont="1" applyFill="1" applyBorder="1"/>
    <xf numFmtId="0" fontId="0" fillId="0" borderId="42" xfId="0" applyBorder="1"/>
    <xf numFmtId="0" fontId="2" fillId="0" borderId="15" xfId="0" applyFont="1" applyBorder="1"/>
    <xf numFmtId="0" fontId="5" fillId="8" borderId="1" xfId="0" applyFont="1" applyFill="1" applyBorder="1" applyAlignment="1">
      <alignment horizontal="center"/>
    </xf>
    <xf numFmtId="3" fontId="0" fillId="0" borderId="15" xfId="0" applyNumberFormat="1" applyBorder="1"/>
    <xf numFmtId="43" fontId="0" fillId="0" borderId="15" xfId="1" applyFont="1" applyBorder="1"/>
    <xf numFmtId="0" fontId="0" fillId="10" borderId="43" xfId="0" applyFill="1" applyBorder="1"/>
    <xf numFmtId="0" fontId="0" fillId="11" borderId="15" xfId="0" applyFill="1" applyBorder="1" applyAlignment="1">
      <alignment wrapText="1"/>
    </xf>
    <xf numFmtId="0" fontId="0" fillId="11" borderId="15" xfId="0" applyFill="1" applyBorder="1"/>
    <xf numFmtId="0" fontId="4" fillId="0" borderId="2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9" borderId="15" xfId="0" applyFill="1" applyBorder="1" applyAlignment="1">
      <alignment vertical="center"/>
    </xf>
    <xf numFmtId="0" fontId="0" fillId="9" borderId="15" xfId="0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0" fontId="4" fillId="2" borderId="15" xfId="0" applyFont="1" applyFill="1" applyBorder="1"/>
    <xf numFmtId="0" fontId="5" fillId="0" borderId="15" xfId="0" applyFont="1" applyBorder="1"/>
    <xf numFmtId="0" fontId="5" fillId="6" borderId="45" xfId="0" applyFont="1" applyFill="1" applyBorder="1"/>
    <xf numFmtId="3" fontId="2" fillId="7" borderId="12" xfId="0" applyNumberFormat="1" applyFont="1" applyFill="1" applyBorder="1" applyAlignment="1">
      <alignment horizontal="right"/>
    </xf>
    <xf numFmtId="0" fontId="2" fillId="7" borderId="12" xfId="0" applyFont="1" applyFill="1" applyBorder="1"/>
    <xf numFmtId="0" fontId="2" fillId="7" borderId="13" xfId="0" applyFont="1" applyFill="1" applyBorder="1"/>
    <xf numFmtId="0" fontId="0" fillId="7" borderId="15" xfId="0" applyFill="1" applyBorder="1"/>
    <xf numFmtId="0" fontId="2" fillId="7" borderId="15" xfId="0" applyFont="1" applyFill="1" applyBorder="1"/>
    <xf numFmtId="0" fontId="2" fillId="7" borderId="23" xfId="0" applyFont="1" applyFill="1" applyBorder="1"/>
    <xf numFmtId="0" fontId="0" fillId="7" borderId="0" xfId="0" applyFill="1" applyAlignment="1">
      <alignment horizontal="right"/>
    </xf>
    <xf numFmtId="0" fontId="2" fillId="7" borderId="0" xfId="0" applyFont="1" applyFill="1"/>
    <xf numFmtId="0" fontId="0" fillId="7" borderId="0" xfId="0" applyFill="1"/>
    <xf numFmtId="3" fontId="2" fillId="7" borderId="22" xfId="0" applyNumberFormat="1" applyFont="1" applyFill="1" applyBorder="1" applyAlignment="1">
      <alignment horizontal="right"/>
    </xf>
    <xf numFmtId="3" fontId="2" fillId="7" borderId="33" xfId="0" applyNumberFormat="1" applyFont="1" applyFill="1" applyBorder="1" applyAlignment="1">
      <alignment horizontal="right"/>
    </xf>
    <xf numFmtId="0" fontId="2" fillId="7" borderId="22" xfId="0" applyFont="1" applyFill="1" applyBorder="1"/>
    <xf numFmtId="0" fontId="0" fillId="7" borderId="34" xfId="0" applyFill="1" applyBorder="1"/>
    <xf numFmtId="3" fontId="2" fillId="7" borderId="23" xfId="0" applyNumberFormat="1" applyFont="1" applyFill="1" applyBorder="1"/>
    <xf numFmtId="0" fontId="0" fillId="7" borderId="35" xfId="0" applyFill="1" applyBorder="1"/>
    <xf numFmtId="0" fontId="0" fillId="12" borderId="0" xfId="0" applyFill="1"/>
    <xf numFmtId="3" fontId="4" fillId="0" borderId="15" xfId="0" applyNumberFormat="1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3" fontId="2" fillId="7" borderId="15" xfId="0" applyNumberFormat="1" applyFont="1" applyFill="1" applyBorder="1" applyAlignment="1">
      <alignment horizontal="right"/>
    </xf>
    <xf numFmtId="0" fontId="2" fillId="7" borderId="41" xfId="0" applyFont="1" applyFill="1" applyBorder="1"/>
    <xf numFmtId="0" fontId="2" fillId="7" borderId="46" xfId="0" applyFont="1" applyFill="1" applyBorder="1"/>
    <xf numFmtId="0" fontId="0" fillId="7" borderId="47" xfId="0" applyFill="1" applyBorder="1"/>
    <xf numFmtId="0" fontId="0" fillId="0" borderId="47" xfId="0" applyBorder="1"/>
    <xf numFmtId="0" fontId="0" fillId="7" borderId="48" xfId="0" applyFill="1" applyBorder="1"/>
    <xf numFmtId="0" fontId="0" fillId="0" borderId="48" xfId="0" applyBorder="1"/>
    <xf numFmtId="3" fontId="0" fillId="0" borderId="28" xfId="0" applyNumberFormat="1" applyBorder="1"/>
    <xf numFmtId="3" fontId="2" fillId="0" borderId="15" xfId="0" applyNumberFormat="1" applyFont="1" applyBorder="1"/>
    <xf numFmtId="3" fontId="2" fillId="0" borderId="0" xfId="0" applyNumberFormat="1" applyFont="1"/>
    <xf numFmtId="3" fontId="2" fillId="0" borderId="25" xfId="0" applyNumberFormat="1" applyFont="1" applyBorder="1"/>
    <xf numFmtId="3" fontId="2" fillId="0" borderId="31" xfId="0" applyNumberFormat="1" applyFont="1" applyBorder="1"/>
    <xf numFmtId="0" fontId="5" fillId="3" borderId="10" xfId="0" applyFont="1" applyFill="1" applyBorder="1"/>
    <xf numFmtId="0" fontId="5" fillId="3" borderId="11" xfId="0" applyFont="1" applyFill="1" applyBorder="1"/>
    <xf numFmtId="164" fontId="5" fillId="3" borderId="12" xfId="1" applyNumberFormat="1" applyFont="1" applyFill="1" applyBorder="1"/>
    <xf numFmtId="9" fontId="13" fillId="4" borderId="1" xfId="2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4" xfId="0" applyFont="1" applyFill="1" applyBorder="1"/>
    <xf numFmtId="0" fontId="5" fillId="3" borderId="15" xfId="0" applyFont="1" applyFill="1" applyBorder="1"/>
    <xf numFmtId="0" fontId="5" fillId="3" borderId="16" xfId="0" applyFont="1" applyFill="1" applyBorder="1"/>
    <xf numFmtId="0" fontId="5" fillId="5" borderId="17" xfId="0" applyFont="1" applyFill="1" applyBorder="1"/>
    <xf numFmtId="0" fontId="5" fillId="5" borderId="18" xfId="0" applyFont="1" applyFill="1" applyBorder="1"/>
    <xf numFmtId="0" fontId="5" fillId="12" borderId="19" xfId="0" applyFont="1" applyFill="1" applyBorder="1"/>
    <xf numFmtId="0" fontId="5" fillId="12" borderId="16" xfId="0" applyFont="1" applyFill="1" applyBorder="1"/>
    <xf numFmtId="0" fontId="5" fillId="6" borderId="1" xfId="0" applyFont="1" applyFill="1" applyBorder="1" applyAlignment="1">
      <alignment wrapText="1"/>
    </xf>
    <xf numFmtId="0" fontId="15" fillId="14" borderId="38" xfId="0" applyFont="1" applyFill="1" applyBorder="1" applyAlignment="1">
      <alignment vertical="center" wrapText="1"/>
    </xf>
    <xf numFmtId="0" fontId="15" fillId="14" borderId="0" xfId="0" applyFont="1" applyFill="1" applyAlignment="1">
      <alignment vertical="center" wrapText="1"/>
    </xf>
    <xf numFmtId="0" fontId="15" fillId="15" borderId="2" xfId="0" applyFont="1" applyFill="1" applyBorder="1" applyAlignment="1">
      <alignment vertical="center" wrapText="1"/>
    </xf>
    <xf numFmtId="0" fontId="15" fillId="15" borderId="4" xfId="0" applyFont="1" applyFill="1" applyBorder="1" applyAlignment="1">
      <alignment vertical="center" wrapText="1"/>
    </xf>
    <xf numFmtId="0" fontId="15" fillId="12" borderId="38" xfId="0" applyFont="1" applyFill="1" applyBorder="1" applyAlignment="1">
      <alignment vertical="center" wrapText="1"/>
    </xf>
    <xf numFmtId="0" fontId="15" fillId="12" borderId="0" xfId="0" applyFont="1" applyFill="1" applyAlignment="1">
      <alignment vertical="center" wrapText="1"/>
    </xf>
    <xf numFmtId="0" fontId="15" fillId="5" borderId="2" xfId="0" applyFont="1" applyFill="1" applyBorder="1" applyAlignment="1">
      <alignment vertical="center" wrapText="1"/>
    </xf>
    <xf numFmtId="0" fontId="18" fillId="0" borderId="0" xfId="0" applyFont="1"/>
    <xf numFmtId="0" fontId="19" fillId="19" borderId="15" xfId="0" applyFont="1" applyFill="1" applyBorder="1" applyAlignment="1">
      <alignment horizontal="center" vertical="center"/>
    </xf>
    <xf numFmtId="44" fontId="5" fillId="0" borderId="15" xfId="3" applyFont="1" applyBorder="1"/>
    <xf numFmtId="0" fontId="5" fillId="0" borderId="15" xfId="3" applyNumberFormat="1" applyFont="1" applyBorder="1"/>
    <xf numFmtId="0" fontId="20" fillId="0" borderId="15" xfId="0" applyFont="1" applyBorder="1"/>
    <xf numFmtId="0" fontId="5" fillId="6" borderId="37" xfId="0" applyFont="1" applyFill="1" applyBorder="1"/>
    <xf numFmtId="44" fontId="5" fillId="0" borderId="21" xfId="3" applyFont="1" applyBorder="1"/>
    <xf numFmtId="9" fontId="13" fillId="4" borderId="36" xfId="2" applyFont="1" applyFill="1" applyBorder="1" applyAlignment="1">
      <alignment horizontal="center"/>
    </xf>
    <xf numFmtId="44" fontId="0" fillId="0" borderId="50" xfId="0" applyNumberFormat="1" applyBorder="1"/>
    <xf numFmtId="164" fontId="5" fillId="12" borderId="51" xfId="1" applyNumberFormat="1" applyFont="1" applyFill="1" applyBorder="1"/>
    <xf numFmtId="164" fontId="5" fillId="6" borderId="15" xfId="1" applyNumberFormat="1" applyFont="1" applyFill="1" applyBorder="1"/>
    <xf numFmtId="0" fontId="5" fillId="0" borderId="0" xfId="0" applyFont="1"/>
    <xf numFmtId="0" fontId="2" fillId="0" borderId="44" xfId="0" applyFont="1" applyBorder="1"/>
    <xf numFmtId="0" fontId="5" fillId="0" borderId="44" xfId="0" applyFont="1" applyBorder="1"/>
    <xf numFmtId="164" fontId="5" fillId="6" borderId="44" xfId="1" applyNumberFormat="1" applyFont="1" applyFill="1" applyBorder="1"/>
    <xf numFmtId="0" fontId="0" fillId="0" borderId="44" xfId="0" applyBorder="1"/>
    <xf numFmtId="0" fontId="2" fillId="0" borderId="52" xfId="0" applyFont="1" applyBorder="1"/>
    <xf numFmtId="0" fontId="5" fillId="0" borderId="52" xfId="0" applyFont="1" applyBorder="1"/>
    <xf numFmtId="0" fontId="5" fillId="0" borderId="53" xfId="0" applyFont="1" applyBorder="1"/>
    <xf numFmtId="164" fontId="5" fillId="6" borderId="52" xfId="1" applyNumberFormat="1" applyFont="1" applyFill="1" applyBorder="1"/>
    <xf numFmtId="0" fontId="0" fillId="0" borderId="54" xfId="0" applyBorder="1"/>
    <xf numFmtId="0" fontId="5" fillId="0" borderId="55" xfId="0" applyFont="1" applyBorder="1"/>
    <xf numFmtId="0" fontId="0" fillId="0" borderId="56" xfId="0" applyBorder="1"/>
    <xf numFmtId="164" fontId="5" fillId="11" borderId="0" xfId="1" applyNumberFormat="1" applyFont="1" applyFill="1" applyBorder="1"/>
    <xf numFmtId="164" fontId="0" fillId="0" borderId="0" xfId="0" applyNumberFormat="1"/>
    <xf numFmtId="44" fontId="5" fillId="21" borderId="15" xfId="3" applyFont="1" applyFill="1" applyBorder="1" applyAlignment="1">
      <alignment horizontal="right"/>
    </xf>
    <xf numFmtId="0" fontId="7" fillId="0" borderId="44" xfId="0" applyFont="1" applyBorder="1"/>
    <xf numFmtId="0" fontId="4" fillId="7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9" fillId="19" borderId="0" xfId="0" applyFont="1" applyFill="1"/>
    <xf numFmtId="0" fontId="19" fillId="20" borderId="0" xfId="0" applyFont="1" applyFill="1"/>
    <xf numFmtId="0" fontId="23" fillId="8" borderId="0" xfId="0" applyFont="1" applyFill="1"/>
    <xf numFmtId="0" fontId="0" fillId="8" borderId="0" xfId="0" applyFill="1"/>
    <xf numFmtId="0" fontId="15" fillId="16" borderId="0" xfId="0" applyFont="1" applyFill="1" applyAlignment="1">
      <alignment vertical="center" wrapText="1"/>
    </xf>
    <xf numFmtId="0" fontId="15" fillId="16" borderId="38" xfId="0" applyFont="1" applyFill="1" applyBorder="1" applyAlignment="1">
      <alignment vertical="center" wrapText="1"/>
    </xf>
    <xf numFmtId="0" fontId="2" fillId="17" borderId="62" xfId="0" applyFont="1" applyFill="1" applyBorder="1" applyAlignment="1">
      <alignment horizontal="center"/>
    </xf>
    <xf numFmtId="0" fontId="16" fillId="0" borderId="59" xfId="0" applyFont="1" applyBorder="1" applyAlignment="1">
      <alignment vertical="center"/>
    </xf>
    <xf numFmtId="0" fontId="15" fillId="5" borderId="59" xfId="0" applyFont="1" applyFill="1" applyBorder="1" applyAlignment="1">
      <alignment vertical="center" wrapText="1"/>
    </xf>
    <xf numFmtId="0" fontId="2" fillId="17" borderId="63" xfId="0" applyFont="1" applyFill="1" applyBorder="1" applyAlignment="1">
      <alignment horizontal="center"/>
    </xf>
    <xf numFmtId="0" fontId="17" fillId="0" borderId="59" xfId="0" applyFont="1" applyBorder="1" applyAlignment="1">
      <alignment vertical="center"/>
    </xf>
    <xf numFmtId="0" fontId="2" fillId="18" borderId="58" xfId="0" applyFont="1" applyFill="1" applyBorder="1" applyAlignment="1">
      <alignment horizontal="center" vertical="center"/>
    </xf>
    <xf numFmtId="43" fontId="2" fillId="18" borderId="49" xfId="0" applyNumberFormat="1" applyFont="1" applyFill="1" applyBorder="1" applyAlignment="1">
      <alignment horizontal="center" vertical="center"/>
    </xf>
    <xf numFmtId="165" fontId="2" fillId="14" borderId="13" xfId="1" applyNumberFormat="1" applyFont="1" applyFill="1" applyBorder="1" applyAlignment="1"/>
    <xf numFmtId="0" fontId="8" fillId="0" borderId="38" xfId="0" applyFont="1" applyBorder="1" applyAlignment="1">
      <alignment horizontal="center" vertical="center" wrapText="1"/>
    </xf>
    <xf numFmtId="165" fontId="2" fillId="15" borderId="13" xfId="1" applyNumberFormat="1" applyFont="1" applyFill="1" applyBorder="1" applyAlignment="1"/>
    <xf numFmtId="165" fontId="2" fillId="12" borderId="14" xfId="1" applyNumberFormat="1" applyFont="1" applyFill="1" applyBorder="1" applyAlignment="1"/>
    <xf numFmtId="165" fontId="2" fillId="5" borderId="64" xfId="1" applyNumberFormat="1" applyFont="1" applyFill="1" applyBorder="1" applyAlignment="1"/>
    <xf numFmtId="165" fontId="2" fillId="16" borderId="64" xfId="1" applyNumberFormat="1" applyFont="1" applyFill="1" applyBorder="1" applyAlignment="1"/>
    <xf numFmtId="165" fontId="2" fillId="17" borderId="64" xfId="1" applyNumberFormat="1" applyFont="1" applyFill="1" applyBorder="1" applyAlignment="1"/>
    <xf numFmtId="0" fontId="2" fillId="16" borderId="62" xfId="1" applyNumberFormat="1" applyFont="1" applyFill="1" applyBorder="1" applyAlignment="1"/>
    <xf numFmtId="43" fontId="17" fillId="18" borderId="58" xfId="0" applyNumberFormat="1" applyFont="1" applyFill="1" applyBorder="1" applyAlignment="1">
      <alignment horizontal="center" vertical="center"/>
    </xf>
    <xf numFmtId="165" fontId="17" fillId="0" borderId="64" xfId="0" applyNumberFormat="1" applyFont="1" applyBorder="1" applyAlignment="1">
      <alignment vertical="center"/>
    </xf>
    <xf numFmtId="43" fontId="2" fillId="17" borderId="62" xfId="1" applyFont="1" applyFill="1" applyBorder="1" applyAlignment="1"/>
    <xf numFmtId="0" fontId="2" fillId="14" borderId="64" xfId="1" applyNumberFormat="1" applyFont="1" applyFill="1" applyBorder="1" applyAlignment="1"/>
    <xf numFmtId="3" fontId="2" fillId="15" borderId="64" xfId="1" applyNumberFormat="1" applyFont="1" applyFill="1" applyBorder="1" applyAlignment="1"/>
    <xf numFmtId="3" fontId="2" fillId="12" borderId="64" xfId="1" applyNumberFormat="1" applyFont="1" applyFill="1" applyBorder="1" applyAlignment="1"/>
    <xf numFmtId="0" fontId="2" fillId="5" borderId="64" xfId="1" applyNumberFormat="1" applyFont="1" applyFill="1" applyBorder="1" applyAlignment="1"/>
    <xf numFmtId="1" fontId="0" fillId="0" borderId="50" xfId="0" applyNumberFormat="1" applyBorder="1"/>
    <xf numFmtId="0" fontId="4" fillId="3" borderId="1" xfId="0" applyFont="1" applyFill="1" applyBorder="1"/>
    <xf numFmtId="0" fontId="6" fillId="3" borderId="1" xfId="0" applyFont="1" applyFill="1" applyBorder="1"/>
    <xf numFmtId="164" fontId="4" fillId="3" borderId="1" xfId="1" applyNumberFormat="1" applyFont="1" applyFill="1" applyBorder="1"/>
    <xf numFmtId="14" fontId="0" fillId="0" borderId="15" xfId="0" applyNumberFormat="1" applyBorder="1" applyAlignment="1">
      <alignment wrapText="1"/>
    </xf>
    <xf numFmtId="0" fontId="0" fillId="0" borderId="15" xfId="0" applyBorder="1" applyAlignment="1">
      <alignment wrapText="1"/>
    </xf>
    <xf numFmtId="0" fontId="4" fillId="9" borderId="15" xfId="0" applyFont="1" applyFill="1" applyBorder="1" applyAlignment="1">
      <alignment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7" fillId="0" borderId="0" xfId="0" applyFont="1"/>
    <xf numFmtId="0" fontId="4" fillId="9" borderId="0" xfId="0" applyFont="1" applyFill="1" applyAlignment="1">
      <alignment vertical="center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wrapText="1"/>
    </xf>
    <xf numFmtId="14" fontId="0" fillId="0" borderId="44" xfId="0" applyNumberFormat="1" applyBorder="1" applyAlignment="1">
      <alignment wrapText="1"/>
    </xf>
    <xf numFmtId="0" fontId="0" fillId="0" borderId="52" xfId="0" applyBorder="1" applyAlignment="1">
      <alignment wrapText="1"/>
    </xf>
    <xf numFmtId="14" fontId="0" fillId="0" borderId="52" xfId="0" applyNumberFormat="1" applyBorder="1" applyAlignment="1">
      <alignment wrapText="1"/>
    </xf>
    <xf numFmtId="0" fontId="0" fillId="0" borderId="83" xfId="0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3" borderId="15" xfId="0" applyFill="1" applyBorder="1" applyAlignment="1">
      <alignment wrapText="1"/>
    </xf>
    <xf numFmtId="14" fontId="0" fillId="3" borderId="15" xfId="0" applyNumberFormat="1" applyFill="1" applyBorder="1" applyAlignment="1">
      <alignment wrapText="1"/>
    </xf>
    <xf numFmtId="0" fontId="0" fillId="3" borderId="15" xfId="0" applyFill="1" applyBorder="1"/>
    <xf numFmtId="0" fontId="0" fillId="0" borderId="55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2" fillId="7" borderId="30" xfId="0" applyFont="1" applyFill="1" applyBorder="1" applyAlignment="1">
      <alignment horizontal="left"/>
    </xf>
    <xf numFmtId="0" fontId="2" fillId="7" borderId="21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7" borderId="26" xfId="0" applyFont="1" applyFill="1" applyBorder="1" applyAlignment="1">
      <alignment horizontal="left"/>
    </xf>
    <xf numFmtId="0" fontId="2" fillId="7" borderId="27" xfId="0" applyFont="1" applyFill="1" applyBorder="1" applyAlignment="1">
      <alignment horizontal="left"/>
    </xf>
    <xf numFmtId="0" fontId="2" fillId="7" borderId="29" xfId="0" applyFont="1" applyFill="1" applyBorder="1" applyAlignment="1">
      <alignment horizontal="left"/>
    </xf>
    <xf numFmtId="0" fontId="2" fillId="7" borderId="25" xfId="0" applyFont="1" applyFill="1" applyBorder="1" applyAlignment="1">
      <alignment horizontal="left"/>
    </xf>
    <xf numFmtId="0" fontId="2" fillId="7" borderId="31" xfId="0" applyFont="1" applyFill="1" applyBorder="1" applyAlignment="1">
      <alignment horizontal="left"/>
    </xf>
    <xf numFmtId="0" fontId="0" fillId="7" borderId="26" xfId="0" applyFill="1" applyBorder="1" applyAlignment="1">
      <alignment horizontal="left"/>
    </xf>
    <xf numFmtId="0" fontId="0" fillId="7" borderId="28" xfId="0" applyFill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4" fontId="22" fillId="0" borderId="55" xfId="0" applyNumberFormat="1" applyFont="1" applyBorder="1" applyAlignment="1">
      <alignment vertical="top"/>
    </xf>
    <xf numFmtId="164" fontId="22" fillId="0" borderId="56" xfId="0" applyNumberFormat="1" applyFont="1" applyBorder="1" applyAlignment="1">
      <alignment vertical="top"/>
    </xf>
    <xf numFmtId="0" fontId="7" fillId="0" borderId="44" xfId="0" applyFont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165" fontId="2" fillId="5" borderId="67" xfId="0" applyNumberFormat="1" applyFont="1" applyFill="1" applyBorder="1" applyAlignment="1">
      <alignment horizontal="center"/>
    </xf>
    <xf numFmtId="165" fontId="2" fillId="5" borderId="68" xfId="0" applyNumberFormat="1" applyFont="1" applyFill="1" applyBorder="1" applyAlignment="1">
      <alignment horizontal="center"/>
    </xf>
    <xf numFmtId="165" fontId="2" fillId="16" borderId="61" xfId="0" applyNumberFormat="1" applyFont="1" applyFill="1" applyBorder="1" applyAlignment="1">
      <alignment horizontal="center"/>
    </xf>
    <xf numFmtId="165" fontId="2" fillId="16" borderId="60" xfId="0" applyNumberFormat="1" applyFont="1" applyFill="1" applyBorder="1" applyAlignment="1">
      <alignment horizontal="center"/>
    </xf>
    <xf numFmtId="0" fontId="14" fillId="13" borderId="2" xfId="0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65" fontId="2" fillId="14" borderId="69" xfId="0" applyNumberFormat="1" applyFont="1" applyFill="1" applyBorder="1" applyAlignment="1">
      <alignment horizontal="center"/>
    </xf>
    <xf numFmtId="165" fontId="2" fillId="14" borderId="70" xfId="0" applyNumberFormat="1" applyFont="1" applyFill="1" applyBorder="1" applyAlignment="1">
      <alignment horizontal="center"/>
    </xf>
    <xf numFmtId="165" fontId="2" fillId="15" borderId="71" xfId="0" applyNumberFormat="1" applyFont="1" applyFill="1" applyBorder="1" applyAlignment="1">
      <alignment horizontal="center"/>
    </xf>
    <xf numFmtId="165" fontId="2" fillId="15" borderId="72" xfId="0" applyNumberFormat="1" applyFont="1" applyFill="1" applyBorder="1" applyAlignment="1">
      <alignment horizontal="center"/>
    </xf>
    <xf numFmtId="165" fontId="2" fillId="12" borderId="71" xfId="0" applyNumberFormat="1" applyFont="1" applyFill="1" applyBorder="1" applyAlignment="1">
      <alignment horizontal="center"/>
    </xf>
    <xf numFmtId="165" fontId="2" fillId="12" borderId="72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2" fillId="0" borderId="44" xfId="0" applyFont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64" fontId="0" fillId="0" borderId="44" xfId="0" applyNumberForma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17" fontId="39" fillId="0" borderId="82" xfId="0" applyNumberFormat="1" applyFont="1" applyBorder="1" applyAlignment="1">
      <alignment horizontal="center"/>
    </xf>
    <xf numFmtId="0" fontId="39" fillId="0" borderId="82" xfId="0" applyFont="1" applyBorder="1" applyAlignment="1">
      <alignment horizontal="center"/>
    </xf>
    <xf numFmtId="17" fontId="40" fillId="5" borderId="15" xfId="0" applyNumberFormat="1" applyFont="1" applyFill="1" applyBorder="1" applyAlignment="1">
      <alignment horizontal="center" vertical="center"/>
    </xf>
    <xf numFmtId="0" fontId="40" fillId="5" borderId="15" xfId="0" applyFont="1" applyFill="1" applyBorder="1" applyAlignment="1">
      <alignment horizontal="center" vertical="center"/>
    </xf>
    <xf numFmtId="17" fontId="40" fillId="9" borderId="21" xfId="0" applyNumberFormat="1" applyFont="1" applyFill="1" applyBorder="1" applyAlignment="1">
      <alignment horizontal="center"/>
    </xf>
    <xf numFmtId="0" fontId="40" fillId="9" borderId="12" xfId="0" applyFont="1" applyFill="1" applyBorder="1" applyAlignment="1">
      <alignment horizontal="center"/>
    </xf>
    <xf numFmtId="0" fontId="40" fillId="9" borderId="50" xfId="0" applyFont="1" applyFill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</cellXfs>
  <cellStyles count="45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oneda" xfId="3" builtinId="4"/>
    <cellStyle name="Neutral" xfId="11" builtinId="28" customBuiltin="1"/>
    <cellStyle name="Normal" xfId="0" builtinId="0"/>
    <cellStyle name="Notas" xfId="18" builtinId="10" customBuiltin="1"/>
    <cellStyle name="Porcentaje" xfId="2" builtinId="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106"/>
  <sheetViews>
    <sheetView tabSelected="1" topLeftCell="A11" zoomScale="64" zoomScaleNormal="64" workbookViewId="0">
      <selection activeCell="A22" sqref="A22:XFD22"/>
    </sheetView>
  </sheetViews>
  <sheetFormatPr baseColWidth="10" defaultColWidth="11.42578125" defaultRowHeight="15"/>
  <cols>
    <col min="1" max="1" width="11.42578125" style="67"/>
    <col min="2" max="2" width="53.85546875" bestFit="1" customWidth="1"/>
    <col min="3" max="3" width="34.28515625" customWidth="1"/>
    <col min="4" max="4" width="17.28515625" customWidth="1"/>
    <col min="5" max="5" width="22.5703125" customWidth="1"/>
    <col min="6" max="6" width="15.140625" customWidth="1"/>
    <col min="7" max="7" width="17.5703125" customWidth="1"/>
    <col min="8" max="8" width="11.140625" customWidth="1"/>
    <col min="9" max="9" width="7.28515625" bestFit="1" customWidth="1"/>
    <col min="10" max="10" width="13.85546875" customWidth="1"/>
    <col min="11" max="11" width="13.5703125" customWidth="1"/>
    <col min="12" max="12" width="20.7109375" bestFit="1" customWidth="1"/>
    <col min="13" max="13" width="12.28515625" bestFit="1" customWidth="1"/>
    <col min="14" max="14" width="13.85546875" customWidth="1"/>
    <col min="15" max="15" width="19.7109375" bestFit="1" customWidth="1"/>
    <col min="16" max="16" width="12.28515625" customWidth="1"/>
  </cols>
  <sheetData>
    <row r="3" spans="2:18" ht="15.75" thickBot="1"/>
    <row r="4" spans="2:18" ht="16.5" thickBot="1">
      <c r="B4" s="206" t="s">
        <v>0</v>
      </c>
      <c r="C4" s="208" t="s">
        <v>1</v>
      </c>
      <c r="D4" s="209"/>
      <c r="E4" s="210"/>
      <c r="F4" s="208" t="s">
        <v>2</v>
      </c>
      <c r="G4" s="209"/>
      <c r="H4" s="210"/>
      <c r="I4" s="208" t="s">
        <v>3</v>
      </c>
      <c r="J4" s="209"/>
      <c r="K4" s="210"/>
      <c r="L4" s="208" t="s">
        <v>4</v>
      </c>
      <c r="M4" s="209"/>
      <c r="N4" s="210"/>
      <c r="O4" s="211" t="s">
        <v>5</v>
      </c>
      <c r="P4" s="204" t="s">
        <v>6</v>
      </c>
    </row>
    <row r="5" spans="2:18" ht="16.5" thickBot="1">
      <c r="B5" s="207"/>
      <c r="C5" s="1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3" t="s">
        <v>12</v>
      </c>
      <c r="I5" s="1" t="s">
        <v>13</v>
      </c>
      <c r="J5" s="2" t="s">
        <v>14</v>
      </c>
      <c r="K5" s="3" t="s">
        <v>15</v>
      </c>
      <c r="L5" s="1" t="s">
        <v>16</v>
      </c>
      <c r="M5" s="2" t="s">
        <v>17</v>
      </c>
      <c r="N5" s="3" t="s">
        <v>18</v>
      </c>
      <c r="O5" s="212"/>
      <c r="P5" s="205"/>
    </row>
    <row r="6" spans="2:18" ht="25.5" customHeight="1">
      <c r="B6" s="83" t="s">
        <v>19</v>
      </c>
      <c r="C6" s="84">
        <v>132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>
        <f>SUM(C6:N6)</f>
        <v>132</v>
      </c>
      <c r="P6" s="86">
        <f t="shared" ref="P6:P16" si="0">O6/$O$18</f>
        <v>2.9884537016074259E-2</v>
      </c>
    </row>
    <row r="7" spans="2:18" ht="25.5" customHeight="1" thickBot="1">
      <c r="B7" s="87" t="s">
        <v>20</v>
      </c>
      <c r="C7" s="84">
        <v>113</v>
      </c>
      <c r="D7" s="84">
        <v>11</v>
      </c>
      <c r="E7" s="84">
        <v>28</v>
      </c>
      <c r="F7" s="84"/>
      <c r="G7" s="84"/>
      <c r="H7" s="84"/>
      <c r="I7" s="84"/>
      <c r="J7" s="84"/>
      <c r="K7" s="84"/>
      <c r="L7" s="84"/>
      <c r="M7" s="84"/>
      <c r="N7" s="84"/>
      <c r="O7" s="85">
        <f t="shared" ref="O7:O17" si="1">SUM(C7:N7)</f>
        <v>152</v>
      </c>
      <c r="P7" s="86">
        <f t="shared" si="0"/>
        <v>3.4412497170024904E-2</v>
      </c>
    </row>
    <row r="8" spans="2:18" ht="25.5" customHeight="1" thickBot="1">
      <c r="B8" s="87" t="s">
        <v>21</v>
      </c>
      <c r="C8" s="84">
        <v>603</v>
      </c>
      <c r="D8" s="84">
        <v>20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5">
        <f t="shared" si="1"/>
        <v>623</v>
      </c>
      <c r="P8" s="86">
        <f t="shared" si="0"/>
        <v>0.14104595879556259</v>
      </c>
      <c r="R8" s="127">
        <f>SUM(O6:O11)</f>
        <v>1351</v>
      </c>
    </row>
    <row r="9" spans="2:18" ht="25.5" customHeight="1" thickBot="1">
      <c r="B9" s="87" t="s">
        <v>22</v>
      </c>
      <c r="C9" s="84">
        <v>120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5">
        <f t="shared" si="1"/>
        <v>120</v>
      </c>
      <c r="P9" s="86">
        <f t="shared" si="0"/>
        <v>2.7167760923703873E-2</v>
      </c>
    </row>
    <row r="10" spans="2:18" ht="25.5" customHeight="1" thickBot="1">
      <c r="B10" s="87" t="s">
        <v>23</v>
      </c>
      <c r="C10" s="84">
        <v>87</v>
      </c>
      <c r="D10" s="84">
        <v>49</v>
      </c>
      <c r="E10" s="84">
        <v>36</v>
      </c>
      <c r="F10" s="84"/>
      <c r="G10" s="84"/>
      <c r="H10" s="84"/>
      <c r="I10" s="84"/>
      <c r="J10" s="84"/>
      <c r="K10" s="84"/>
      <c r="L10" s="84"/>
      <c r="M10" s="84"/>
      <c r="N10" s="84"/>
      <c r="O10" s="85">
        <f t="shared" si="1"/>
        <v>172</v>
      </c>
      <c r="P10" s="86">
        <f t="shared" si="0"/>
        <v>3.8940457323975552E-2</v>
      </c>
    </row>
    <row r="11" spans="2:18" ht="25.5" customHeight="1" thickBot="1">
      <c r="B11" s="87" t="s">
        <v>24</v>
      </c>
      <c r="C11" s="84">
        <v>127</v>
      </c>
      <c r="D11" s="84">
        <v>25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>
        <f t="shared" si="1"/>
        <v>152</v>
      </c>
      <c r="P11" s="86">
        <f t="shared" si="0"/>
        <v>3.4412497170024904E-2</v>
      </c>
    </row>
    <row r="12" spans="2:18" ht="25.5" customHeight="1" thickBot="1">
      <c r="B12" s="87" t="s">
        <v>25</v>
      </c>
      <c r="C12" s="84">
        <v>0</v>
      </c>
      <c r="D12" s="84">
        <v>33</v>
      </c>
      <c r="E12" s="84">
        <v>60</v>
      </c>
      <c r="F12" s="84"/>
      <c r="G12" s="84"/>
      <c r="H12" s="84"/>
      <c r="I12" s="84"/>
      <c r="J12" s="84"/>
      <c r="K12" s="84"/>
      <c r="L12" s="84"/>
      <c r="M12" s="84"/>
      <c r="N12" s="84"/>
      <c r="O12" s="85">
        <f t="shared" si="1"/>
        <v>93</v>
      </c>
      <c r="P12" s="86">
        <f t="shared" si="0"/>
        <v>2.1055014715870499E-2</v>
      </c>
    </row>
    <row r="13" spans="2:18" ht="25.5" customHeight="1" thickBot="1">
      <c r="B13" s="87" t="s">
        <v>26</v>
      </c>
      <c r="C13" s="84">
        <v>0</v>
      </c>
      <c r="D13" s="84">
        <v>29</v>
      </c>
      <c r="E13" s="84">
        <v>83</v>
      </c>
      <c r="F13" s="84"/>
      <c r="G13" s="84"/>
      <c r="H13" s="84"/>
      <c r="I13" s="84"/>
      <c r="J13" s="84"/>
      <c r="K13" s="84"/>
      <c r="L13" s="84"/>
      <c r="M13" s="84"/>
      <c r="N13" s="84"/>
      <c r="O13" s="85">
        <f t="shared" si="1"/>
        <v>112</v>
      </c>
      <c r="P13" s="86">
        <f t="shared" si="0"/>
        <v>2.5356576862123614E-2</v>
      </c>
    </row>
    <row r="14" spans="2:18" ht="25.5" customHeight="1" thickBot="1">
      <c r="B14" s="88" t="s">
        <v>27</v>
      </c>
      <c r="C14" s="84">
        <v>0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>
        <f t="shared" si="1"/>
        <v>0</v>
      </c>
      <c r="P14" s="86">
        <f t="shared" si="0"/>
        <v>0</v>
      </c>
      <c r="Q14" s="127">
        <f>SUM(O6:O15)</f>
        <v>1569</v>
      </c>
    </row>
    <row r="15" spans="2:18" ht="25.5" customHeight="1" thickBot="1">
      <c r="B15" s="89" t="s">
        <v>28</v>
      </c>
      <c r="C15" s="84"/>
      <c r="D15" s="90">
        <v>13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85">
        <f>SUM(C15:N15)</f>
        <v>13</v>
      </c>
      <c r="P15" s="86">
        <f t="shared" si="0"/>
        <v>2.9431741000679195E-3</v>
      </c>
    </row>
    <row r="16" spans="2:18" ht="25.5" customHeight="1" thickTop="1" thickBot="1">
      <c r="B16" s="91" t="s">
        <v>29</v>
      </c>
      <c r="C16" s="92">
        <v>92</v>
      </c>
      <c r="D16" s="92">
        <v>712</v>
      </c>
      <c r="E16" s="92">
        <v>2044</v>
      </c>
      <c r="F16" s="92"/>
      <c r="G16" s="92"/>
      <c r="H16" s="92"/>
      <c r="I16" s="92"/>
      <c r="J16" s="92"/>
      <c r="K16" s="92"/>
      <c r="L16" s="92"/>
      <c r="M16" s="92"/>
      <c r="N16" s="92"/>
      <c r="O16" s="85">
        <f t="shared" si="1"/>
        <v>2848</v>
      </c>
      <c r="P16" s="86">
        <f t="shared" si="0"/>
        <v>0.64478152592257187</v>
      </c>
    </row>
    <row r="17" spans="2:16" ht="25.5" customHeight="1" thickTop="1" thickBot="1">
      <c r="B17" s="93" t="s">
        <v>30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112">
        <f t="shared" si="1"/>
        <v>0</v>
      </c>
      <c r="P17" s="86"/>
    </row>
    <row r="18" spans="2:16" ht="18.75">
      <c r="B18" s="95" t="s">
        <v>31</v>
      </c>
      <c r="C18" s="51">
        <f>SUM(C6:C16)</f>
        <v>1274</v>
      </c>
      <c r="D18" s="51">
        <f>SUM(D6:D17)</f>
        <v>892</v>
      </c>
      <c r="E18" s="51">
        <f t="shared" ref="E18:L18" si="2">SUM(E6:E16)</f>
        <v>2251</v>
      </c>
      <c r="F18" s="51">
        <f t="shared" si="2"/>
        <v>0</v>
      </c>
      <c r="G18" s="51">
        <f t="shared" si="2"/>
        <v>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 t="shared" si="2"/>
        <v>0</v>
      </c>
      <c r="L18" s="51">
        <f t="shared" si="2"/>
        <v>0</v>
      </c>
      <c r="M18" s="51">
        <f>SUM(M6:M16)</f>
        <v>0</v>
      </c>
      <c r="N18" s="108">
        <f>SUM(N6:N16)</f>
        <v>0</v>
      </c>
      <c r="O18" s="113">
        <f>SUM(C18:N18)</f>
        <v>4417</v>
      </c>
      <c r="P18" s="110">
        <f>O18/$O$18</f>
        <v>1</v>
      </c>
    </row>
    <row r="19" spans="2:16" ht="22.5" hidden="1" customHeight="1">
      <c r="B19" s="34" t="s">
        <v>32</v>
      </c>
      <c r="C19" s="105">
        <v>421050</v>
      </c>
      <c r="D19" s="105">
        <v>625200</v>
      </c>
      <c r="E19" s="105">
        <v>1461340</v>
      </c>
      <c r="F19" s="105"/>
      <c r="G19" s="105"/>
      <c r="H19" s="105"/>
      <c r="I19" s="105"/>
      <c r="J19" s="105"/>
      <c r="K19" s="105"/>
      <c r="L19" s="105"/>
      <c r="M19" s="105"/>
      <c r="N19" s="109"/>
      <c r="O19" s="128">
        <f>SUM(C19:N19)</f>
        <v>2507590</v>
      </c>
      <c r="P19" s="111"/>
    </row>
    <row r="20" spans="2:16" ht="22.5" hidden="1" customHeight="1">
      <c r="B20" s="107" t="s">
        <v>33</v>
      </c>
      <c r="C20" s="106">
        <v>1393</v>
      </c>
      <c r="D20" s="106">
        <v>1045</v>
      </c>
      <c r="E20" s="106">
        <v>3076</v>
      </c>
      <c r="F20" s="105"/>
      <c r="G20" s="105"/>
      <c r="H20" s="105"/>
      <c r="I20" s="105"/>
      <c r="J20" s="105"/>
      <c r="K20" s="105"/>
      <c r="L20" s="105"/>
      <c r="M20" s="105"/>
      <c r="N20" s="109"/>
      <c r="O20" s="113">
        <f t="shared" ref="O20:O22" si="3">SUM(C20:N20)</f>
        <v>5514</v>
      </c>
      <c r="P20" s="160">
        <f>O18/O20*100-100</f>
        <v>-19.894813202756623</v>
      </c>
    </row>
    <row r="21" spans="2:16" ht="22.5" customHeight="1">
      <c r="B21" s="119" t="s">
        <v>34</v>
      </c>
      <c r="C21" s="120">
        <v>30</v>
      </c>
      <c r="D21" s="120">
        <v>40</v>
      </c>
      <c r="E21" s="120">
        <v>64</v>
      </c>
      <c r="F21" s="120"/>
      <c r="G21" s="120"/>
      <c r="H21" s="120"/>
      <c r="I21" s="120"/>
      <c r="J21" s="120"/>
      <c r="K21" s="120"/>
      <c r="L21" s="120"/>
      <c r="M21" s="120"/>
      <c r="N21" s="121"/>
      <c r="O21" s="122">
        <f t="shared" si="3"/>
        <v>134</v>
      </c>
      <c r="P21" s="123"/>
    </row>
    <row r="22" spans="2:16" ht="22.5" hidden="1" customHeight="1">
      <c r="B22" s="115" t="s">
        <v>35</v>
      </c>
      <c r="C22" s="116">
        <v>19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24"/>
      <c r="O22" s="117">
        <f t="shared" si="3"/>
        <v>19</v>
      </c>
      <c r="P22" s="125"/>
    </row>
    <row r="23" spans="2:16" ht="22.5" customHeight="1">
      <c r="B23" s="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26"/>
    </row>
    <row r="25" spans="2:16" ht="19.5" thickBot="1">
      <c r="D25" s="17" t="s">
        <v>7</v>
      </c>
      <c r="E25" s="18" t="s">
        <v>8</v>
      </c>
      <c r="F25" s="19" t="s">
        <v>9</v>
      </c>
      <c r="G25" s="35" t="s">
        <v>10</v>
      </c>
      <c r="H25" s="17" t="s">
        <v>11</v>
      </c>
      <c r="I25" s="18" t="s">
        <v>12</v>
      </c>
      <c r="J25" s="18" t="s">
        <v>13</v>
      </c>
      <c r="K25" s="18" t="s">
        <v>14</v>
      </c>
      <c r="L25" s="18" t="s">
        <v>15</v>
      </c>
      <c r="M25" s="18" t="s">
        <v>16</v>
      </c>
      <c r="N25" s="18" t="s">
        <v>17</v>
      </c>
      <c r="O25" s="18" t="s">
        <v>18</v>
      </c>
      <c r="P25" s="18" t="s">
        <v>36</v>
      </c>
    </row>
    <row r="26" spans="2:16" ht="19.5" customHeight="1">
      <c r="B26" s="202" t="s">
        <v>37</v>
      </c>
      <c r="C26" s="203"/>
      <c r="D26" s="68"/>
      <c r="E26" s="68"/>
      <c r="F26" s="34"/>
      <c r="G26" s="34"/>
      <c r="H26" s="34"/>
      <c r="I26" s="6"/>
      <c r="J26" s="34"/>
      <c r="K26" s="6"/>
      <c r="L26" s="6"/>
      <c r="M26" s="6"/>
      <c r="N26" s="6"/>
      <c r="O26" s="6"/>
      <c r="P26" s="79">
        <f>SUM(D26:O26)</f>
        <v>0</v>
      </c>
    </row>
    <row r="27" spans="2:16" ht="19.5" customHeight="1">
      <c r="B27" s="189" t="s">
        <v>38</v>
      </c>
      <c r="C27" s="190"/>
      <c r="D27" s="69">
        <v>0</v>
      </c>
      <c r="E27" s="69">
        <v>0</v>
      </c>
      <c r="F27" s="34">
        <v>8</v>
      </c>
      <c r="G27" s="34"/>
      <c r="H27" s="34"/>
      <c r="I27" s="6"/>
      <c r="J27" s="6"/>
      <c r="K27" s="6"/>
      <c r="L27" s="6"/>
      <c r="M27" s="6"/>
      <c r="N27" s="6"/>
      <c r="O27" s="6"/>
      <c r="P27" s="79">
        <f t="shared" ref="P27:P33" si="4">SUM(D27:O27)</f>
        <v>8</v>
      </c>
    </row>
    <row r="28" spans="2:16" ht="19.5" customHeight="1">
      <c r="B28" s="189" t="s">
        <v>39</v>
      </c>
      <c r="C28" s="190"/>
      <c r="D28" s="69">
        <v>16</v>
      </c>
      <c r="E28" s="69">
        <v>24</v>
      </c>
      <c r="F28" s="34">
        <v>183</v>
      </c>
      <c r="G28" s="34"/>
      <c r="H28" s="34"/>
      <c r="I28" s="6"/>
      <c r="J28" s="34"/>
      <c r="K28" s="6"/>
      <c r="L28" s="6"/>
      <c r="M28" s="6"/>
      <c r="N28" s="6"/>
      <c r="O28" s="6"/>
      <c r="P28" s="79">
        <f t="shared" si="4"/>
        <v>223</v>
      </c>
    </row>
    <row r="29" spans="2:16" ht="19.5" customHeight="1">
      <c r="B29" s="189" t="s">
        <v>40</v>
      </c>
      <c r="C29" s="190"/>
      <c r="D29" s="69">
        <v>7</v>
      </c>
      <c r="E29" s="69">
        <v>0</v>
      </c>
      <c r="F29" s="34">
        <v>11</v>
      </c>
      <c r="G29" s="34"/>
      <c r="H29" s="34"/>
      <c r="I29" s="6"/>
      <c r="J29" s="34"/>
      <c r="K29" s="6"/>
      <c r="L29" s="6"/>
      <c r="M29" s="6"/>
      <c r="N29" s="6"/>
      <c r="O29" s="6"/>
      <c r="P29" s="79">
        <f t="shared" si="4"/>
        <v>18</v>
      </c>
    </row>
    <row r="30" spans="2:16" ht="19.5" customHeight="1">
      <c r="B30" s="189" t="s">
        <v>41</v>
      </c>
      <c r="C30" s="190"/>
      <c r="D30" s="70">
        <v>131</v>
      </c>
      <c r="E30" s="70">
        <v>118</v>
      </c>
      <c r="F30" s="34">
        <v>21</v>
      </c>
      <c r="G30" s="34"/>
      <c r="H30" s="34"/>
      <c r="I30" s="6"/>
      <c r="J30" s="34"/>
      <c r="K30" s="6"/>
      <c r="L30" s="6"/>
      <c r="M30" s="6"/>
      <c r="N30" s="6"/>
      <c r="O30" s="6"/>
      <c r="P30" s="79">
        <f t="shared" si="4"/>
        <v>270</v>
      </c>
    </row>
    <row r="31" spans="2:16" ht="19.5" customHeight="1">
      <c r="B31" s="189" t="s">
        <v>42</v>
      </c>
      <c r="C31" s="190"/>
      <c r="D31" s="70">
        <v>1120</v>
      </c>
      <c r="E31" s="70">
        <v>750</v>
      </c>
      <c r="F31" s="34">
        <v>2028</v>
      </c>
      <c r="G31" s="34"/>
      <c r="H31" s="34"/>
      <c r="I31" s="6"/>
      <c r="J31" s="6"/>
      <c r="K31" s="55"/>
      <c r="L31" s="6"/>
      <c r="M31" s="6"/>
      <c r="N31" s="6"/>
      <c r="O31" s="6"/>
      <c r="P31" s="79">
        <f t="shared" si="4"/>
        <v>3898</v>
      </c>
    </row>
    <row r="32" spans="2:16" ht="19.5" customHeight="1">
      <c r="B32" s="189" t="s">
        <v>43</v>
      </c>
      <c r="C32" s="190"/>
      <c r="D32" s="71">
        <v>434</v>
      </c>
      <c r="E32" s="71">
        <v>330</v>
      </c>
      <c r="F32" s="56">
        <v>893</v>
      </c>
      <c r="G32" s="56"/>
      <c r="H32" s="56"/>
      <c r="I32" s="55"/>
      <c r="J32" s="56"/>
      <c r="L32" s="6"/>
      <c r="M32" s="6"/>
      <c r="N32" s="6"/>
      <c r="O32" s="6"/>
      <c r="P32" s="79">
        <f t="shared" si="4"/>
        <v>1657</v>
      </c>
    </row>
    <row r="33" spans="2:16" ht="19.5" customHeight="1" thickBot="1">
      <c r="B33" s="193" t="s">
        <v>44</v>
      </c>
      <c r="C33" s="194"/>
      <c r="D33" s="71">
        <v>840</v>
      </c>
      <c r="E33" s="71">
        <v>562</v>
      </c>
      <c r="F33" s="56">
        <v>1358</v>
      </c>
      <c r="G33" s="56"/>
      <c r="H33" s="56"/>
      <c r="I33" s="55"/>
      <c r="J33" s="56"/>
      <c r="K33" s="55"/>
      <c r="L33" s="6"/>
      <c r="M33" s="6"/>
      <c r="N33" s="6"/>
      <c r="O33" s="6"/>
      <c r="P33" s="79">
        <f t="shared" si="4"/>
        <v>2760</v>
      </c>
    </row>
    <row r="34" spans="2:16" ht="15.75" thickBot="1">
      <c r="B34" s="4"/>
      <c r="C34" s="4"/>
      <c r="D34" s="58"/>
      <c r="E34" s="58"/>
      <c r="F34" s="59"/>
      <c r="G34" s="59"/>
      <c r="H34" s="60"/>
      <c r="I34" s="60"/>
      <c r="J34" s="60"/>
      <c r="K34" s="60"/>
      <c r="P34" s="80"/>
    </row>
    <row r="35" spans="2:16">
      <c r="B35" s="195" t="s">
        <v>45</v>
      </c>
      <c r="C35" s="196"/>
      <c r="D35" s="61">
        <v>0</v>
      </c>
      <c r="E35" s="62">
        <v>175</v>
      </c>
      <c r="F35" s="63">
        <v>975</v>
      </c>
      <c r="G35" s="72"/>
      <c r="H35" s="74"/>
      <c r="I35" s="74"/>
      <c r="J35" s="74"/>
      <c r="K35" s="74"/>
      <c r="L35" s="75"/>
      <c r="M35" s="75"/>
      <c r="N35" s="75"/>
      <c r="O35" s="75"/>
      <c r="P35" s="81">
        <f>SUM(D35:O35)</f>
        <v>1150</v>
      </c>
    </row>
    <row r="36" spans="2:16">
      <c r="B36" s="189" t="s">
        <v>46</v>
      </c>
      <c r="C36" s="197"/>
      <c r="D36" s="52"/>
      <c r="E36" s="64">
        <v>68</v>
      </c>
      <c r="F36" s="53">
        <v>318</v>
      </c>
      <c r="G36" s="54"/>
      <c r="H36" s="55"/>
      <c r="I36" s="55"/>
      <c r="J36" s="55"/>
      <c r="K36" s="55"/>
      <c r="L36" s="6"/>
      <c r="M36" s="6"/>
      <c r="N36" s="6"/>
      <c r="O36" s="6"/>
      <c r="P36" s="82">
        <f t="shared" ref="P36:P37" si="5">SUM(D36:O36)</f>
        <v>386</v>
      </c>
    </row>
    <row r="37" spans="2:16" ht="15.75" thickBot="1">
      <c r="B37" s="198" t="s">
        <v>47</v>
      </c>
      <c r="C37" s="199"/>
      <c r="D37" s="65"/>
      <c r="E37" s="66">
        <v>107</v>
      </c>
      <c r="F37" s="57">
        <v>657</v>
      </c>
      <c r="G37" s="73"/>
      <c r="H37" s="76"/>
      <c r="I37" s="76"/>
      <c r="J37" s="76"/>
      <c r="K37" s="76"/>
      <c r="L37" s="77"/>
      <c r="M37" s="77"/>
      <c r="N37" s="77"/>
      <c r="O37" s="77"/>
      <c r="P37" s="78">
        <f t="shared" si="5"/>
        <v>764</v>
      </c>
    </row>
    <row r="40" spans="2:16" ht="15.75" thickBot="1"/>
    <row r="41" spans="2:16" ht="21.75" thickBot="1">
      <c r="B41" s="200" t="s">
        <v>48</v>
      </c>
      <c r="C41" s="201"/>
      <c r="D41" s="201"/>
      <c r="E41" s="24"/>
      <c r="F41" s="25"/>
    </row>
    <row r="42" spans="2:16" ht="24" customHeight="1" thickBot="1">
      <c r="B42" s="26" t="s">
        <v>49</v>
      </c>
      <c r="C42" s="191"/>
      <c r="D42" s="192"/>
      <c r="E42" s="26"/>
      <c r="F42" s="26"/>
      <c r="G42" s="27"/>
      <c r="H42" s="33"/>
      <c r="I42" s="34"/>
      <c r="J42" s="34"/>
      <c r="K42" s="6"/>
      <c r="L42" s="6"/>
      <c r="M42" s="6"/>
      <c r="N42" s="36"/>
      <c r="O42" s="6"/>
      <c r="P42" s="37"/>
    </row>
    <row r="43" spans="2:16">
      <c r="C43" s="5"/>
      <c r="D43" s="5"/>
    </row>
    <row r="44" spans="2:16" ht="15.75" thickBot="1">
      <c r="B44" t="s">
        <v>50</v>
      </c>
      <c r="D44" s="5"/>
    </row>
    <row r="45" spans="2:16" ht="19.5" thickBot="1">
      <c r="D45" s="17" t="s">
        <v>7</v>
      </c>
      <c r="E45" s="18" t="s">
        <v>8</v>
      </c>
      <c r="F45" s="19" t="s">
        <v>9</v>
      </c>
      <c r="G45" s="35" t="s">
        <v>10</v>
      </c>
      <c r="H45" s="17" t="s">
        <v>11</v>
      </c>
      <c r="I45" s="18" t="s">
        <v>12</v>
      </c>
      <c r="J45" s="18" t="s">
        <v>13</v>
      </c>
      <c r="K45" s="18" t="s">
        <v>14</v>
      </c>
      <c r="L45" s="18" t="s">
        <v>15</v>
      </c>
      <c r="M45" s="18" t="s">
        <v>16</v>
      </c>
      <c r="N45" s="18" t="s">
        <v>17</v>
      </c>
      <c r="O45" s="18" t="s">
        <v>18</v>
      </c>
      <c r="P45" s="18" t="s">
        <v>36</v>
      </c>
    </row>
    <row r="46" spans="2:16" ht="16.5" thickBot="1">
      <c r="B46" s="28" t="s">
        <v>51</v>
      </c>
      <c r="C46" s="29">
        <v>13</v>
      </c>
      <c r="D46" s="5"/>
    </row>
    <row r="47" spans="2:16" ht="16.5" thickBot="1">
      <c r="B47" s="30" t="s">
        <v>52</v>
      </c>
      <c r="C47" s="28">
        <v>30</v>
      </c>
      <c r="D47" s="5"/>
    </row>
    <row r="48" spans="2:16" ht="15.75" thickBot="1">
      <c r="C48" s="5"/>
      <c r="D48" s="5"/>
    </row>
    <row r="49" spans="2:15" ht="16.5" thickBot="1">
      <c r="B49" s="206"/>
      <c r="C49" s="208" t="s">
        <v>1</v>
      </c>
      <c r="D49" s="209"/>
      <c r="E49" s="210"/>
      <c r="F49" s="208" t="s">
        <v>2</v>
      </c>
      <c r="G49" s="209"/>
      <c r="H49" s="210"/>
      <c r="I49" s="208" t="s">
        <v>3</v>
      </c>
      <c r="J49" s="209"/>
      <c r="K49" s="210"/>
      <c r="L49" s="208" t="s">
        <v>4</v>
      </c>
      <c r="M49" s="209"/>
      <c r="N49" s="210"/>
      <c r="O49" s="211" t="s">
        <v>5</v>
      </c>
    </row>
    <row r="50" spans="2:15" ht="16.5" thickBot="1">
      <c r="B50" s="207"/>
      <c r="C50" s="1" t="s">
        <v>7</v>
      </c>
      <c r="D50" s="2" t="s">
        <v>8</v>
      </c>
      <c r="E50" s="2" t="s">
        <v>9</v>
      </c>
      <c r="F50" s="2" t="s">
        <v>10</v>
      </c>
      <c r="G50" s="2" t="s">
        <v>11</v>
      </c>
      <c r="H50" s="3" t="s">
        <v>12</v>
      </c>
      <c r="I50" s="1" t="s">
        <v>13</v>
      </c>
      <c r="J50" s="2" t="s">
        <v>14</v>
      </c>
      <c r="K50" s="3" t="s">
        <v>15</v>
      </c>
      <c r="L50" s="1" t="s">
        <v>16</v>
      </c>
      <c r="M50" s="2" t="s">
        <v>17</v>
      </c>
      <c r="N50" s="3" t="s">
        <v>18</v>
      </c>
      <c r="O50" s="216"/>
    </row>
    <row r="51" spans="2:15" ht="27.75" customHeight="1">
      <c r="B51" s="161" t="s">
        <v>53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3">
        <f>SUM(C51:N51)</f>
        <v>0</v>
      </c>
    </row>
    <row r="52" spans="2:15" ht="28.5" customHeight="1">
      <c r="B52" s="34" t="s">
        <v>41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0</v>
      </c>
    </row>
    <row r="56" spans="2:15" ht="18.75">
      <c r="B56" s="23" t="s">
        <v>54</v>
      </c>
    </row>
    <row r="57" spans="2:15" ht="14.25" customHeight="1" thickBot="1"/>
    <row r="58" spans="2:15" ht="15.75" hidden="1" customHeight="1" thickBot="1"/>
    <row r="59" spans="2:15" ht="15.75" hidden="1" customHeight="1" thickBot="1"/>
    <row r="60" spans="2:15" ht="29.25" customHeight="1" thickBot="1">
      <c r="B60" s="221" t="s">
        <v>55</v>
      </c>
      <c r="C60" s="222"/>
      <c r="D60" s="222"/>
      <c r="E60" s="223"/>
      <c r="K60" s="233" t="s">
        <v>56</v>
      </c>
      <c r="L60" s="233"/>
      <c r="M60" s="233"/>
    </row>
    <row r="61" spans="2:15" ht="29.25" customHeight="1" thickBot="1">
      <c r="B61" s="21"/>
      <c r="C61" s="22"/>
      <c r="D61" s="20" t="s">
        <v>57</v>
      </c>
      <c r="E61" s="146" t="s">
        <v>58</v>
      </c>
      <c r="F61" s="224" t="s">
        <v>59</v>
      </c>
      <c r="G61" s="225"/>
      <c r="K61" s="118" t="s">
        <v>60</v>
      </c>
      <c r="L61" s="237">
        <v>6489</v>
      </c>
      <c r="M61" s="237"/>
    </row>
    <row r="62" spans="2:15" ht="33" customHeight="1">
      <c r="B62" s="96" t="s">
        <v>61</v>
      </c>
      <c r="C62" s="97"/>
      <c r="D62" s="145">
        <v>14500</v>
      </c>
      <c r="E62" s="156">
        <f>+SUM(D28:O28)</f>
        <v>223</v>
      </c>
      <c r="F62" s="226">
        <f>+D62-E62</f>
        <v>14277</v>
      </c>
      <c r="G62" s="227"/>
      <c r="K62" s="118">
        <v>2021</v>
      </c>
      <c r="L62" s="237">
        <v>48578</v>
      </c>
      <c r="M62" s="237"/>
    </row>
    <row r="63" spans="2:15" ht="33.75" customHeight="1">
      <c r="B63" s="98" t="s">
        <v>62</v>
      </c>
      <c r="C63" s="99"/>
      <c r="D63" s="147">
        <v>11000</v>
      </c>
      <c r="E63" s="157">
        <f>+SUM(D31:O31)</f>
        <v>3898</v>
      </c>
      <c r="F63" s="228">
        <f>+D63-E63</f>
        <v>7102</v>
      </c>
      <c r="G63" s="229"/>
      <c r="K63" s="118">
        <v>2022</v>
      </c>
      <c r="L63" s="237">
        <v>34601</v>
      </c>
      <c r="M63" s="237"/>
    </row>
    <row r="64" spans="2:15" ht="34.5" customHeight="1">
      <c r="B64" s="100" t="s">
        <v>63</v>
      </c>
      <c r="C64" s="101"/>
      <c r="D64" s="148">
        <v>12000</v>
      </c>
      <c r="E64" s="158">
        <f>+SUM(D30:O30)</f>
        <v>270</v>
      </c>
      <c r="F64" s="230">
        <f>+D64-E64</f>
        <v>11730</v>
      </c>
      <c r="G64" s="231"/>
      <c r="K64" s="118">
        <v>2023</v>
      </c>
      <c r="L64" s="241">
        <f>O18</f>
        <v>4417</v>
      </c>
      <c r="M64" s="237"/>
    </row>
    <row r="65" spans="2:13" ht="33" customHeight="1">
      <c r="B65" s="102" t="s">
        <v>64</v>
      </c>
      <c r="C65" s="140"/>
      <c r="D65" s="149">
        <v>9000</v>
      </c>
      <c r="E65" s="159">
        <f>+SUM(D27:O27)</f>
        <v>8</v>
      </c>
      <c r="F65" s="217">
        <f>+D65-E65</f>
        <v>8992</v>
      </c>
      <c r="G65" s="218"/>
      <c r="K65" s="115" t="s">
        <v>36</v>
      </c>
      <c r="L65" s="242">
        <f>SUM(L61:L64)</f>
        <v>94085</v>
      </c>
      <c r="M65" s="242"/>
    </row>
    <row r="66" spans="2:13" ht="33" customHeight="1">
      <c r="B66" s="137" t="s">
        <v>40</v>
      </c>
      <c r="C66" s="136"/>
      <c r="D66" s="150"/>
      <c r="E66" s="152">
        <f>SUM(D29:O29)</f>
        <v>18</v>
      </c>
      <c r="F66" s="219">
        <f>+D66-E66</f>
        <v>-18</v>
      </c>
      <c r="G66" s="220"/>
      <c r="K66" s="234"/>
      <c r="L66" s="235"/>
      <c r="M66" s="236"/>
    </row>
    <row r="67" spans="2:13" ht="26.25" customHeight="1">
      <c r="B67" s="138" t="s">
        <v>65</v>
      </c>
      <c r="C67" s="141"/>
      <c r="D67" s="151">
        <f>SUM(D62:D66)</f>
        <v>46500</v>
      </c>
      <c r="E67" s="155">
        <f>SUM(E62:E66)</f>
        <v>4417</v>
      </c>
    </row>
    <row r="68" spans="2:13" ht="34.5" customHeight="1">
      <c r="B68" s="139" t="s">
        <v>66</v>
      </c>
      <c r="C68" s="142"/>
      <c r="D68" s="154">
        <v>23000</v>
      </c>
      <c r="E68" s="153">
        <f>D68-E67</f>
        <v>18583</v>
      </c>
      <c r="K68" s="238" t="s">
        <v>67</v>
      </c>
      <c r="L68" s="239"/>
      <c r="M68" s="240"/>
    </row>
    <row r="69" spans="2:13" ht="41.25" customHeight="1">
      <c r="D69" s="143" t="s">
        <v>59</v>
      </c>
      <c r="E69" s="144">
        <f>+D67-E67</f>
        <v>42083</v>
      </c>
      <c r="K69" s="118" t="s">
        <v>60</v>
      </c>
      <c r="L69" s="243">
        <v>106</v>
      </c>
      <c r="M69" s="243"/>
    </row>
    <row r="70" spans="2:13" ht="29.25" customHeight="1">
      <c r="K70" s="118">
        <v>2021</v>
      </c>
      <c r="L70" s="243">
        <v>485</v>
      </c>
      <c r="M70" s="243"/>
    </row>
    <row r="71" spans="2:13" ht="15.75">
      <c r="K71" s="118">
        <v>2022</v>
      </c>
      <c r="L71" s="244">
        <v>575</v>
      </c>
      <c r="M71" s="244"/>
    </row>
    <row r="72" spans="2:13" ht="15.75">
      <c r="K72" s="118">
        <v>2023</v>
      </c>
      <c r="L72" s="213">
        <v>19</v>
      </c>
      <c r="M72" s="214"/>
    </row>
    <row r="73" spans="2:13" ht="21">
      <c r="K73" s="129" t="s">
        <v>36</v>
      </c>
      <c r="L73" s="215">
        <f>SUM(L69:L72)</f>
        <v>1185</v>
      </c>
      <c r="M73" s="215"/>
    </row>
    <row r="74" spans="2:13">
      <c r="K74" s="118"/>
      <c r="L74" s="237"/>
      <c r="M74" s="237"/>
    </row>
    <row r="79" spans="2:13" ht="21">
      <c r="C79" s="169" t="s">
        <v>68</v>
      </c>
    </row>
    <row r="81" spans="2:12" ht="26.25">
      <c r="B81" s="245">
        <v>44927</v>
      </c>
      <c r="C81" s="246"/>
      <c r="D81" s="246"/>
      <c r="E81" s="246"/>
      <c r="F81" s="246"/>
      <c r="G81" s="246"/>
      <c r="H81" s="246"/>
      <c r="I81" s="246"/>
    </row>
    <row r="82" spans="2:12" ht="34.5" customHeight="1">
      <c r="B82" s="166" t="s">
        <v>69</v>
      </c>
      <c r="C82" s="43" t="s">
        <v>70</v>
      </c>
      <c r="D82" s="166" t="s">
        <v>71</v>
      </c>
      <c r="E82" s="166" t="s">
        <v>72</v>
      </c>
      <c r="F82" s="166" t="s">
        <v>73</v>
      </c>
      <c r="G82" s="166" t="s">
        <v>74</v>
      </c>
      <c r="H82" s="167" t="s">
        <v>75</v>
      </c>
      <c r="I82" s="168"/>
      <c r="J82" s="170" t="s">
        <v>33</v>
      </c>
      <c r="K82" s="170" t="s">
        <v>76</v>
      </c>
      <c r="L82" s="170" t="s">
        <v>77</v>
      </c>
    </row>
    <row r="83" spans="2:12" ht="30" customHeight="1">
      <c r="B83" s="165" t="s">
        <v>78</v>
      </c>
      <c r="C83" t="s">
        <v>79</v>
      </c>
      <c r="D83" s="164">
        <v>44953</v>
      </c>
      <c r="E83" s="164">
        <v>44953</v>
      </c>
      <c r="F83" s="165" t="s">
        <v>7</v>
      </c>
      <c r="G83" s="165" t="s">
        <v>80</v>
      </c>
      <c r="H83" s="252" t="s">
        <v>81</v>
      </c>
      <c r="I83" s="253"/>
      <c r="J83" s="180">
        <v>232</v>
      </c>
      <c r="K83" s="42"/>
      <c r="L83" s="6"/>
    </row>
    <row r="84" spans="2:12" ht="27" customHeight="1">
      <c r="B84" s="165" t="s">
        <v>82</v>
      </c>
      <c r="C84" t="s">
        <v>83</v>
      </c>
      <c r="D84" s="164">
        <v>44950</v>
      </c>
      <c r="E84" s="164">
        <v>44950</v>
      </c>
      <c r="F84" s="165" t="s">
        <v>7</v>
      </c>
      <c r="G84" s="165" t="s">
        <v>84</v>
      </c>
      <c r="H84" s="252" t="s">
        <v>81</v>
      </c>
      <c r="I84" s="253"/>
      <c r="J84" s="180">
        <v>17</v>
      </c>
      <c r="K84" s="42">
        <v>87</v>
      </c>
      <c r="L84" s="6" t="s">
        <v>85</v>
      </c>
    </row>
    <row r="85" spans="2:12" ht="43.5" customHeight="1">
      <c r="B85" s="165" t="s">
        <v>86</v>
      </c>
      <c r="C85" t="s">
        <v>87</v>
      </c>
      <c r="D85" s="164">
        <v>44950</v>
      </c>
      <c r="E85" s="164">
        <v>44951</v>
      </c>
      <c r="F85" s="165" t="s">
        <v>7</v>
      </c>
      <c r="G85" s="165" t="s">
        <v>88</v>
      </c>
      <c r="H85" s="252" t="s">
        <v>89</v>
      </c>
      <c r="I85" s="253"/>
      <c r="J85" s="180">
        <v>32</v>
      </c>
      <c r="K85" s="42">
        <v>20</v>
      </c>
      <c r="L85" s="183" t="s">
        <v>90</v>
      </c>
    </row>
    <row r="86" spans="2:12" ht="43.5" customHeight="1">
      <c r="B86" s="174" t="s">
        <v>91</v>
      </c>
      <c r="C86" t="s">
        <v>92</v>
      </c>
      <c r="D86" s="175">
        <v>44946</v>
      </c>
      <c r="E86" s="175">
        <v>44952</v>
      </c>
      <c r="F86" s="174" t="s">
        <v>7</v>
      </c>
      <c r="G86" s="174" t="s">
        <v>80</v>
      </c>
      <c r="H86" s="254" t="s">
        <v>93</v>
      </c>
      <c r="I86" s="254"/>
      <c r="J86" s="181">
        <v>15</v>
      </c>
      <c r="K86" s="42">
        <v>15</v>
      </c>
      <c r="L86" s="6" t="s">
        <v>94</v>
      </c>
    </row>
    <row r="87" spans="2:12" ht="30" customHeight="1">
      <c r="B87" s="172"/>
      <c r="C87" s="118"/>
      <c r="D87" s="173"/>
      <c r="E87" s="173"/>
      <c r="F87" s="172"/>
      <c r="G87" s="172"/>
      <c r="H87" s="187"/>
      <c r="I87" s="188"/>
      <c r="J87" s="182">
        <f>SUM(J83:J86)</f>
        <v>296</v>
      </c>
      <c r="K87" s="42"/>
      <c r="L87" s="6"/>
    </row>
    <row r="88" spans="2:12" ht="43.5" customHeight="1">
      <c r="B88" s="176"/>
      <c r="D88" s="177"/>
      <c r="E88" s="177"/>
      <c r="F88" s="178"/>
      <c r="G88" s="178"/>
      <c r="H88" s="171"/>
      <c r="I88" s="171"/>
      <c r="J88" s="5"/>
    </row>
    <row r="89" spans="2:12" ht="43.5" customHeight="1">
      <c r="B89" s="247">
        <v>44958</v>
      </c>
      <c r="C89" s="248"/>
      <c r="D89" s="248"/>
      <c r="E89" s="248"/>
      <c r="F89" s="248"/>
      <c r="G89" s="248"/>
      <c r="H89" s="248"/>
      <c r="I89" s="248"/>
      <c r="J89" s="166" t="s">
        <v>33</v>
      </c>
    </row>
    <row r="90" spans="2:12" ht="43.5" customHeight="1">
      <c r="B90" s="184" t="s">
        <v>95</v>
      </c>
      <c r="C90" s="184" t="s">
        <v>96</v>
      </c>
      <c r="D90" s="185">
        <v>44958</v>
      </c>
      <c r="E90" s="185">
        <v>44958</v>
      </c>
      <c r="F90" s="186" t="s">
        <v>8</v>
      </c>
      <c r="G90" s="186" t="s">
        <v>80</v>
      </c>
      <c r="H90" s="255" t="s">
        <v>81</v>
      </c>
      <c r="I90" s="255"/>
      <c r="J90" s="42">
        <v>55</v>
      </c>
    </row>
    <row r="91" spans="2:12" ht="43.5" customHeight="1">
      <c r="B91" s="165" t="s">
        <v>97</v>
      </c>
      <c r="C91" s="165" t="s">
        <v>98</v>
      </c>
      <c r="D91" s="164">
        <v>44970</v>
      </c>
      <c r="E91" s="164">
        <v>44972</v>
      </c>
      <c r="F91" s="6" t="s">
        <v>8</v>
      </c>
      <c r="G91" s="6" t="s">
        <v>99</v>
      </c>
      <c r="H91" s="232" t="s">
        <v>100</v>
      </c>
      <c r="I91" s="232"/>
      <c r="J91" s="42">
        <v>27</v>
      </c>
    </row>
    <row r="92" spans="2:12" ht="43.5" customHeight="1">
      <c r="B92" s="165" t="s">
        <v>101</v>
      </c>
      <c r="C92" s="165" t="s">
        <v>87</v>
      </c>
      <c r="D92" s="164">
        <v>44965</v>
      </c>
      <c r="E92" s="164">
        <v>44974</v>
      </c>
      <c r="F92" s="6" t="s">
        <v>8</v>
      </c>
      <c r="G92" s="6" t="s">
        <v>102</v>
      </c>
      <c r="H92" s="232" t="s">
        <v>81</v>
      </c>
      <c r="I92" s="232"/>
      <c r="J92" s="42">
        <v>120</v>
      </c>
    </row>
    <row r="93" spans="2:12" ht="43.5" customHeight="1">
      <c r="B93" s="165" t="s">
        <v>103</v>
      </c>
      <c r="C93" s="165" t="s">
        <v>104</v>
      </c>
      <c r="D93" s="164">
        <v>44964</v>
      </c>
      <c r="E93" s="164">
        <v>44966</v>
      </c>
      <c r="F93" s="6" t="s">
        <v>8</v>
      </c>
      <c r="G93" s="6" t="s">
        <v>105</v>
      </c>
      <c r="H93" s="232" t="s">
        <v>81</v>
      </c>
      <c r="I93" s="232"/>
      <c r="J93" s="42">
        <v>55</v>
      </c>
    </row>
    <row r="94" spans="2:12" ht="43.5" customHeight="1">
      <c r="B94" s="165" t="s">
        <v>106</v>
      </c>
      <c r="C94" s="165" t="s">
        <v>98</v>
      </c>
      <c r="D94" s="164">
        <v>44985</v>
      </c>
      <c r="E94" s="164">
        <v>45013</v>
      </c>
      <c r="F94" s="6" t="s">
        <v>8</v>
      </c>
      <c r="G94" s="6" t="s">
        <v>105</v>
      </c>
      <c r="H94" s="232" t="s">
        <v>107</v>
      </c>
      <c r="I94" s="232"/>
      <c r="J94" s="42">
        <v>52</v>
      </c>
    </row>
    <row r="95" spans="2:12" ht="45">
      <c r="B95" s="165" t="s">
        <v>108</v>
      </c>
      <c r="C95" s="165" t="s">
        <v>109</v>
      </c>
      <c r="D95" s="164">
        <v>44970</v>
      </c>
      <c r="E95" s="164">
        <v>44989</v>
      </c>
      <c r="F95" s="6" t="s">
        <v>8</v>
      </c>
      <c r="G95" s="6" t="s">
        <v>105</v>
      </c>
      <c r="H95" s="232" t="s">
        <v>81</v>
      </c>
      <c r="I95" s="232"/>
      <c r="J95" s="42">
        <v>9</v>
      </c>
    </row>
    <row r="96" spans="2:12" ht="36" customHeight="1">
      <c r="B96" s="165" t="s">
        <v>110</v>
      </c>
      <c r="C96" s="165" t="s">
        <v>98</v>
      </c>
      <c r="D96" s="164">
        <v>44978</v>
      </c>
      <c r="E96" s="164">
        <v>45009</v>
      </c>
      <c r="F96" s="6" t="s">
        <v>8</v>
      </c>
      <c r="G96" s="6" t="s">
        <v>111</v>
      </c>
      <c r="H96" s="232" t="s">
        <v>112</v>
      </c>
      <c r="I96" s="232"/>
      <c r="J96" s="46">
        <v>58</v>
      </c>
    </row>
    <row r="97" spans="2:11" ht="36" customHeight="1">
      <c r="B97" s="178"/>
      <c r="C97" s="178"/>
      <c r="D97" s="177"/>
      <c r="E97" s="177"/>
      <c r="H97" s="171"/>
      <c r="I97" s="171"/>
      <c r="J97" s="179">
        <f>SUM(J90:J96)</f>
        <v>376</v>
      </c>
    </row>
    <row r="99" spans="2:11" ht="36.75" customHeight="1">
      <c r="B99" s="249">
        <v>44986</v>
      </c>
      <c r="C99" s="250"/>
      <c r="D99" s="250"/>
      <c r="E99" s="250"/>
      <c r="F99" s="250"/>
      <c r="G99" s="250"/>
      <c r="H99" s="250"/>
      <c r="I99" s="251"/>
      <c r="J99" s="166" t="s">
        <v>33</v>
      </c>
    </row>
    <row r="100" spans="2:11" ht="47.25" customHeight="1">
      <c r="B100" s="6" t="s">
        <v>113</v>
      </c>
      <c r="C100" s="165" t="s">
        <v>114</v>
      </c>
      <c r="D100" s="164">
        <v>45000</v>
      </c>
      <c r="E100" s="164">
        <v>45000</v>
      </c>
      <c r="F100" s="165" t="s">
        <v>9</v>
      </c>
      <c r="G100" s="165" t="s">
        <v>80</v>
      </c>
      <c r="H100" s="232" t="s">
        <v>81</v>
      </c>
      <c r="I100" s="232"/>
      <c r="J100" s="46">
        <v>163</v>
      </c>
    </row>
    <row r="101" spans="2:11" ht="60" customHeight="1">
      <c r="B101" s="6" t="s">
        <v>115</v>
      </c>
      <c r="C101" s="165" t="s">
        <v>116</v>
      </c>
      <c r="D101" s="164">
        <v>45008</v>
      </c>
      <c r="E101" s="164">
        <v>45008</v>
      </c>
      <c r="F101" s="165" t="s">
        <v>9</v>
      </c>
      <c r="G101" s="165" t="s">
        <v>102</v>
      </c>
      <c r="H101" s="232" t="s">
        <v>117</v>
      </c>
      <c r="I101" s="232"/>
      <c r="J101" s="46">
        <v>276</v>
      </c>
    </row>
    <row r="102" spans="2:11" ht="60" customHeight="1">
      <c r="B102" s="6" t="s">
        <v>118</v>
      </c>
      <c r="C102" s="165" t="s">
        <v>119</v>
      </c>
      <c r="D102" s="164">
        <v>45013</v>
      </c>
      <c r="E102" s="164">
        <v>45013</v>
      </c>
      <c r="F102" s="165" t="s">
        <v>9</v>
      </c>
      <c r="G102" s="165" t="s">
        <v>120</v>
      </c>
      <c r="H102" s="232" t="s">
        <v>121</v>
      </c>
      <c r="I102" s="232"/>
      <c r="J102" s="46">
        <v>276</v>
      </c>
    </row>
    <row r="103" spans="2:11" ht="75" customHeight="1">
      <c r="B103" s="6" t="s">
        <v>122</v>
      </c>
      <c r="C103" s="165" t="s">
        <v>123</v>
      </c>
      <c r="D103" s="164">
        <v>45007</v>
      </c>
      <c r="E103" s="164">
        <v>45015</v>
      </c>
      <c r="F103" s="165" t="s">
        <v>9</v>
      </c>
      <c r="G103" s="165" t="s">
        <v>105</v>
      </c>
      <c r="H103" s="232" t="s">
        <v>124</v>
      </c>
      <c r="I103" s="232"/>
      <c r="J103" s="46">
        <v>23</v>
      </c>
    </row>
    <row r="104" spans="2:11" ht="30">
      <c r="B104" s="6" t="s">
        <v>125</v>
      </c>
      <c r="C104" s="165" t="s">
        <v>87</v>
      </c>
      <c r="D104" s="164">
        <v>45005</v>
      </c>
      <c r="E104" s="164">
        <v>45014</v>
      </c>
      <c r="F104" s="165" t="s">
        <v>9</v>
      </c>
      <c r="G104" s="165" t="s">
        <v>126</v>
      </c>
      <c r="H104" s="232" t="s">
        <v>127</v>
      </c>
      <c r="I104" s="232"/>
      <c r="J104" s="46">
        <v>30</v>
      </c>
    </row>
    <row r="105" spans="2:11" ht="30">
      <c r="B105" s="6" t="s">
        <v>128</v>
      </c>
      <c r="C105" s="165" t="s">
        <v>129</v>
      </c>
      <c r="D105" s="164">
        <v>44988</v>
      </c>
      <c r="E105" s="164">
        <v>45003</v>
      </c>
      <c r="F105" s="165" t="s">
        <v>9</v>
      </c>
      <c r="G105" s="165" t="s">
        <v>120</v>
      </c>
      <c r="H105" s="232" t="s">
        <v>130</v>
      </c>
      <c r="I105" s="232"/>
      <c r="J105" s="46">
        <v>54</v>
      </c>
    </row>
    <row r="106" spans="2:11">
      <c r="J106">
        <f>SUM(J100:J105)</f>
        <v>822</v>
      </c>
      <c r="K106">
        <f>SUM(J106+J97+J87)</f>
        <v>1494</v>
      </c>
    </row>
  </sheetData>
  <mergeCells count="68">
    <mergeCell ref="H105:I105"/>
    <mergeCell ref="B81:I81"/>
    <mergeCell ref="H101:I101"/>
    <mergeCell ref="H102:I102"/>
    <mergeCell ref="H103:I103"/>
    <mergeCell ref="H104:I104"/>
    <mergeCell ref="H95:I95"/>
    <mergeCell ref="H96:I96"/>
    <mergeCell ref="B89:I89"/>
    <mergeCell ref="B99:I99"/>
    <mergeCell ref="H100:I100"/>
    <mergeCell ref="H83:I83"/>
    <mergeCell ref="H84:I84"/>
    <mergeCell ref="H85:I85"/>
    <mergeCell ref="H86:I86"/>
    <mergeCell ref="H90:I90"/>
    <mergeCell ref="H91:I91"/>
    <mergeCell ref="H92:I92"/>
    <mergeCell ref="H93:I93"/>
    <mergeCell ref="H94:I94"/>
    <mergeCell ref="K60:M60"/>
    <mergeCell ref="K66:M66"/>
    <mergeCell ref="L74:M74"/>
    <mergeCell ref="K68:M68"/>
    <mergeCell ref="L61:M61"/>
    <mergeCell ref="L62:M62"/>
    <mergeCell ref="L63:M63"/>
    <mergeCell ref="L64:M64"/>
    <mergeCell ref="L65:M65"/>
    <mergeCell ref="L69:M69"/>
    <mergeCell ref="L70:M70"/>
    <mergeCell ref="L71:M71"/>
    <mergeCell ref="L72:M72"/>
    <mergeCell ref="L73:M73"/>
    <mergeCell ref="O49:O50"/>
    <mergeCell ref="B49:B50"/>
    <mergeCell ref="C49:E49"/>
    <mergeCell ref="F49:H49"/>
    <mergeCell ref="I49:K49"/>
    <mergeCell ref="L49:N49"/>
    <mergeCell ref="F65:G65"/>
    <mergeCell ref="F66:G66"/>
    <mergeCell ref="B60:E60"/>
    <mergeCell ref="F61:G61"/>
    <mergeCell ref="F62:G62"/>
    <mergeCell ref="F63:G63"/>
    <mergeCell ref="F64:G64"/>
    <mergeCell ref="P4:P5"/>
    <mergeCell ref="B4:B5"/>
    <mergeCell ref="C4:E4"/>
    <mergeCell ref="F4:H4"/>
    <mergeCell ref="I4:K4"/>
    <mergeCell ref="L4:N4"/>
    <mergeCell ref="O4:O5"/>
    <mergeCell ref="B26:C26"/>
    <mergeCell ref="B27:C27"/>
    <mergeCell ref="B28:C28"/>
    <mergeCell ref="B29:C29"/>
    <mergeCell ref="B30:C30"/>
    <mergeCell ref="H87:I87"/>
    <mergeCell ref="B31:C31"/>
    <mergeCell ref="B32:C32"/>
    <mergeCell ref="C42:D42"/>
    <mergeCell ref="B33:C33"/>
    <mergeCell ref="B35:C35"/>
    <mergeCell ref="B36:C36"/>
    <mergeCell ref="B37:C37"/>
    <mergeCell ref="B41:D41"/>
  </mergeCells>
  <phoneticPr fontId="9" type="noConversion"/>
  <pageMargins left="0.7" right="0.7" top="0.75" bottom="0.75" header="0.3" footer="0.3"/>
  <pageSetup scale="36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F462-E4E6-4BAA-BC99-C1F2CCC8E2F5}">
  <sheetPr filterMode="1"/>
  <dimension ref="A1:D51"/>
  <sheetViews>
    <sheetView topLeftCell="A13" workbookViewId="0">
      <selection activeCell="F17" sqref="F17"/>
    </sheetView>
  </sheetViews>
  <sheetFormatPr baseColWidth="10" defaultColWidth="11.42578125" defaultRowHeight="15"/>
  <cols>
    <col min="1" max="1" width="9.7109375" style="10" bestFit="1" customWidth="1"/>
    <col min="2" max="2" width="14.85546875" style="10" customWidth="1"/>
    <col min="3" max="3" width="80.7109375" bestFit="1" customWidth="1"/>
    <col min="4" max="4" width="14" customWidth="1"/>
  </cols>
  <sheetData>
    <row r="1" spans="1:4" ht="15.75" thickBot="1">
      <c r="D1" s="4" t="s">
        <v>131</v>
      </c>
    </row>
    <row r="2" spans="1:4" ht="15.75">
      <c r="A2" s="8" t="s">
        <v>132</v>
      </c>
      <c r="B2" s="41" t="s">
        <v>133</v>
      </c>
      <c r="C2" s="7" t="s">
        <v>134</v>
      </c>
      <c r="D2" s="49" t="s">
        <v>135</v>
      </c>
    </row>
    <row r="3" spans="1:4" ht="44.25" customHeight="1">
      <c r="A3" s="131"/>
      <c r="B3" s="31" t="s">
        <v>136</v>
      </c>
      <c r="C3" s="32" t="s">
        <v>104</v>
      </c>
      <c r="D3" s="130"/>
    </row>
    <row r="4" spans="1:4" ht="44.25" customHeight="1">
      <c r="A4" s="131"/>
      <c r="B4" s="31" t="s">
        <v>137</v>
      </c>
      <c r="C4" s="45" t="s">
        <v>138</v>
      </c>
      <c r="D4" s="130"/>
    </row>
    <row r="5" spans="1:4" ht="44.25" customHeight="1">
      <c r="A5" s="131"/>
      <c r="B5" s="31" t="s">
        <v>137</v>
      </c>
      <c r="C5" s="103" t="s">
        <v>139</v>
      </c>
      <c r="D5" s="130"/>
    </row>
    <row r="6" spans="1:4" ht="44.25" customHeight="1">
      <c r="A6" s="131"/>
      <c r="B6" s="31" t="s">
        <v>140</v>
      </c>
      <c r="C6" s="32" t="s">
        <v>141</v>
      </c>
      <c r="D6" s="130"/>
    </row>
    <row r="7" spans="1:4" ht="44.25" customHeight="1">
      <c r="A7" s="46"/>
      <c r="B7" s="9" t="s">
        <v>136</v>
      </c>
      <c r="C7" s="38" t="s">
        <v>142</v>
      </c>
      <c r="D7" s="46"/>
    </row>
    <row r="8" spans="1:4" ht="44.25" customHeight="1">
      <c r="A8" s="46"/>
      <c r="B8" s="9" t="s">
        <v>136</v>
      </c>
      <c r="C8" s="6" t="s">
        <v>143</v>
      </c>
      <c r="D8" s="46"/>
    </row>
    <row r="9" spans="1:4" ht="44.25" customHeight="1">
      <c r="A9" s="46"/>
      <c r="B9" s="9" t="s">
        <v>136</v>
      </c>
      <c r="C9" s="6" t="s">
        <v>144</v>
      </c>
      <c r="D9" s="46"/>
    </row>
    <row r="10" spans="1:4" ht="44.25" customHeight="1">
      <c r="A10" s="46"/>
      <c r="B10" s="9" t="s">
        <v>136</v>
      </c>
      <c r="C10" s="6" t="s">
        <v>145</v>
      </c>
      <c r="D10" s="46"/>
    </row>
    <row r="11" spans="1:4" ht="44.25" customHeight="1">
      <c r="A11" s="46"/>
      <c r="B11" s="9" t="s">
        <v>136</v>
      </c>
      <c r="C11" s="6" t="s">
        <v>146</v>
      </c>
      <c r="D11" s="46"/>
    </row>
    <row r="12" spans="1:4" ht="44.25" customHeight="1">
      <c r="A12" s="46"/>
      <c r="B12" s="9" t="s">
        <v>147</v>
      </c>
      <c r="C12" s="6" t="s">
        <v>148</v>
      </c>
      <c r="D12" s="46"/>
    </row>
    <row r="13" spans="1:4" ht="44.25" customHeight="1">
      <c r="A13" s="46"/>
      <c r="B13" s="9" t="s">
        <v>136</v>
      </c>
      <c r="C13" s="6" t="s">
        <v>149</v>
      </c>
      <c r="D13" s="46"/>
    </row>
    <row r="14" spans="1:4" ht="44.25" customHeight="1">
      <c r="A14" s="46"/>
      <c r="B14" s="9" t="s">
        <v>136</v>
      </c>
      <c r="C14" s="6" t="s">
        <v>150</v>
      </c>
      <c r="D14" s="46"/>
    </row>
    <row r="15" spans="1:4" ht="44.25" customHeight="1">
      <c r="A15" s="46">
        <v>4</v>
      </c>
      <c r="B15" s="9" t="s">
        <v>151</v>
      </c>
      <c r="C15" s="6" t="s">
        <v>152</v>
      </c>
      <c r="D15" s="46">
        <v>476</v>
      </c>
    </row>
    <row r="16" spans="1:4" ht="44.25" customHeight="1">
      <c r="A16" s="46">
        <v>15</v>
      </c>
      <c r="B16" s="9" t="s">
        <v>136</v>
      </c>
      <c r="C16" s="6" t="s">
        <v>87</v>
      </c>
      <c r="D16" s="46">
        <v>354</v>
      </c>
    </row>
    <row r="17" spans="1:4" ht="44.25" customHeight="1">
      <c r="A17" s="46">
        <v>33</v>
      </c>
      <c r="B17" s="9" t="s">
        <v>136</v>
      </c>
      <c r="C17" s="6" t="s">
        <v>98</v>
      </c>
      <c r="D17" s="46">
        <v>671</v>
      </c>
    </row>
    <row r="18" spans="1:4" ht="44.25" customHeight="1">
      <c r="A18" s="46">
        <v>3</v>
      </c>
      <c r="B18" s="9" t="s">
        <v>136</v>
      </c>
      <c r="C18" s="6" t="s">
        <v>129</v>
      </c>
      <c r="D18" s="46">
        <v>52</v>
      </c>
    </row>
    <row r="19" spans="1:4" ht="44.25" customHeight="1">
      <c r="A19" s="46"/>
      <c r="B19" s="9" t="s">
        <v>136</v>
      </c>
      <c r="C19" s="6" t="s">
        <v>153</v>
      </c>
      <c r="D19" s="46"/>
    </row>
    <row r="20" spans="1:4" ht="44.25" customHeight="1">
      <c r="A20" s="46"/>
      <c r="B20" s="9" t="s">
        <v>151</v>
      </c>
      <c r="C20" s="103" t="s">
        <v>154</v>
      </c>
      <c r="D20" s="46"/>
    </row>
    <row r="21" spans="1:4" ht="44.25" customHeight="1">
      <c r="A21" s="46"/>
      <c r="B21" s="9" t="s">
        <v>136</v>
      </c>
      <c r="C21" s="6" t="s">
        <v>92</v>
      </c>
      <c r="D21" s="46"/>
    </row>
    <row r="22" spans="1:4" ht="44.25" customHeight="1">
      <c r="A22" s="46"/>
      <c r="B22" s="9" t="s">
        <v>155</v>
      </c>
      <c r="C22" s="6" t="s">
        <v>156</v>
      </c>
      <c r="D22" s="46"/>
    </row>
    <row r="23" spans="1:4" ht="44.25" customHeight="1">
      <c r="A23" s="46"/>
      <c r="B23" s="9" t="s">
        <v>136</v>
      </c>
      <c r="C23" s="6" t="s">
        <v>157</v>
      </c>
      <c r="D23" s="46"/>
    </row>
    <row r="24" spans="1:4" ht="44.25" customHeight="1">
      <c r="A24" s="46"/>
      <c r="B24" s="9" t="s">
        <v>136</v>
      </c>
      <c r="C24" s="6" t="s">
        <v>158</v>
      </c>
      <c r="D24" s="46"/>
    </row>
    <row r="25" spans="1:4" ht="44.25" customHeight="1">
      <c r="A25" s="46"/>
      <c r="B25" s="9" t="s">
        <v>136</v>
      </c>
      <c r="C25" s="6" t="s">
        <v>159</v>
      </c>
      <c r="D25" s="46"/>
    </row>
    <row r="26" spans="1:4" ht="44.25" customHeight="1">
      <c r="A26" s="46"/>
      <c r="B26" s="9" t="s">
        <v>136</v>
      </c>
      <c r="C26" s="6" t="s">
        <v>160</v>
      </c>
      <c r="D26" s="46"/>
    </row>
    <row r="27" spans="1:4" ht="44.25" customHeight="1">
      <c r="A27" s="46"/>
      <c r="B27" s="9" t="s">
        <v>136</v>
      </c>
      <c r="C27" s="6" t="s">
        <v>109</v>
      </c>
      <c r="D27" s="46"/>
    </row>
    <row r="28" spans="1:4" ht="44.25" customHeight="1">
      <c r="A28" s="46"/>
      <c r="B28" s="9" t="s">
        <v>136</v>
      </c>
      <c r="C28" s="6" t="s">
        <v>161</v>
      </c>
      <c r="D28" s="46"/>
    </row>
    <row r="29" spans="1:4" ht="44.25" customHeight="1">
      <c r="A29" s="46"/>
      <c r="B29" s="9" t="s">
        <v>136</v>
      </c>
      <c r="C29" s="6" t="s">
        <v>123</v>
      </c>
      <c r="D29" s="46"/>
    </row>
    <row r="30" spans="1:4" ht="44.25" customHeight="1">
      <c r="A30" s="46">
        <v>1</v>
      </c>
      <c r="B30" s="9" t="s">
        <v>136</v>
      </c>
      <c r="C30" s="6" t="s">
        <v>162</v>
      </c>
      <c r="D30" s="46">
        <v>25</v>
      </c>
    </row>
    <row r="31" spans="1:4" ht="44.25" customHeight="1">
      <c r="A31" s="46"/>
      <c r="B31" s="9" t="s">
        <v>155</v>
      </c>
      <c r="C31" s="6" t="s">
        <v>163</v>
      </c>
      <c r="D31" s="46"/>
    </row>
    <row r="32" spans="1:4" ht="44.25" customHeight="1">
      <c r="A32" s="46"/>
      <c r="B32" s="9" t="s">
        <v>164</v>
      </c>
      <c r="C32" s="6" t="s">
        <v>165</v>
      </c>
      <c r="D32" s="46"/>
    </row>
    <row r="33" spans="1:4" ht="44.25" customHeight="1">
      <c r="A33" s="46"/>
      <c r="B33" s="9" t="s">
        <v>164</v>
      </c>
      <c r="C33" s="6" t="s">
        <v>166</v>
      </c>
      <c r="D33" s="46"/>
    </row>
    <row r="34" spans="1:4" ht="44.25" customHeight="1">
      <c r="A34" s="46"/>
      <c r="B34" s="9" t="s">
        <v>137</v>
      </c>
      <c r="C34" s="6" t="s">
        <v>83</v>
      </c>
      <c r="D34" s="46"/>
    </row>
    <row r="35" spans="1:4" ht="44.25" customHeight="1">
      <c r="A35" s="46"/>
      <c r="B35" s="9" t="s">
        <v>136</v>
      </c>
      <c r="C35" s="6" t="s">
        <v>167</v>
      </c>
      <c r="D35" s="46"/>
    </row>
    <row r="36" spans="1:4" ht="44.25" customHeight="1">
      <c r="A36" s="46"/>
      <c r="B36" s="9" t="s">
        <v>136</v>
      </c>
      <c r="C36" s="14" t="s">
        <v>168</v>
      </c>
      <c r="D36" s="46"/>
    </row>
    <row r="37" spans="1:4" ht="44.25" customHeight="1">
      <c r="A37" s="46"/>
      <c r="B37" s="9" t="s">
        <v>136</v>
      </c>
      <c r="C37" s="14" t="s">
        <v>169</v>
      </c>
      <c r="D37" s="46"/>
    </row>
    <row r="38" spans="1:4" ht="44.25" customHeight="1">
      <c r="A38" s="46"/>
      <c r="B38" s="9" t="s">
        <v>136</v>
      </c>
      <c r="C38" s="14" t="s">
        <v>170</v>
      </c>
      <c r="D38" s="46"/>
    </row>
    <row r="39" spans="1:4" ht="44.25" customHeight="1">
      <c r="A39" s="46"/>
      <c r="B39" s="9" t="s">
        <v>136</v>
      </c>
      <c r="C39" s="14" t="s">
        <v>171</v>
      </c>
      <c r="D39" s="46"/>
    </row>
    <row r="40" spans="1:4" ht="44.25" customHeight="1">
      <c r="A40" s="46">
        <v>5</v>
      </c>
      <c r="B40" s="9" t="s">
        <v>136</v>
      </c>
      <c r="C40" s="14" t="s">
        <v>172</v>
      </c>
      <c r="D40" s="46">
        <v>72</v>
      </c>
    </row>
    <row r="41" spans="1:4" ht="44.25" customHeight="1">
      <c r="A41" s="46"/>
      <c r="B41" s="9" t="s">
        <v>136</v>
      </c>
      <c r="C41" s="14" t="s">
        <v>173</v>
      </c>
      <c r="D41" s="46"/>
    </row>
    <row r="42" spans="1:4" ht="44.25" customHeight="1">
      <c r="A42" s="46">
        <v>1</v>
      </c>
      <c r="B42" s="9" t="s">
        <v>136</v>
      </c>
      <c r="C42" s="14" t="s">
        <v>174</v>
      </c>
      <c r="D42" s="46">
        <v>11</v>
      </c>
    </row>
    <row r="43" spans="1:4" ht="44.25" customHeight="1">
      <c r="A43" s="46">
        <v>1</v>
      </c>
      <c r="B43" s="9" t="s">
        <v>136</v>
      </c>
      <c r="C43" s="14" t="s">
        <v>175</v>
      </c>
      <c r="D43" s="46">
        <v>10</v>
      </c>
    </row>
    <row r="44" spans="1:4" ht="44.25" customHeight="1">
      <c r="A44" s="46"/>
      <c r="B44" s="9" t="s">
        <v>136</v>
      </c>
      <c r="C44" s="14" t="s">
        <v>176</v>
      </c>
      <c r="D44" s="46"/>
    </row>
    <row r="45" spans="1:4" ht="44.25" customHeight="1">
      <c r="A45" s="46"/>
      <c r="B45" s="9" t="s">
        <v>151</v>
      </c>
      <c r="C45" s="14" t="s">
        <v>177</v>
      </c>
      <c r="D45" s="46"/>
    </row>
    <row r="46" spans="1:4" ht="44.25" customHeight="1">
      <c r="A46" s="46"/>
      <c r="B46" s="9" t="s">
        <v>151</v>
      </c>
      <c r="C46" s="14" t="s">
        <v>178</v>
      </c>
      <c r="D46" s="46"/>
    </row>
    <row r="47" spans="1:4" ht="44.25" hidden="1" customHeight="1">
      <c r="A47" s="9"/>
      <c r="B47" s="9"/>
      <c r="C47" s="14" t="s">
        <v>179</v>
      </c>
      <c r="D47" s="6"/>
    </row>
    <row r="48" spans="1:4" ht="44.25" customHeight="1">
      <c r="A48" s="9">
        <v>1</v>
      </c>
      <c r="B48" s="9" t="s">
        <v>151</v>
      </c>
      <c r="C48" s="103" t="s">
        <v>180</v>
      </c>
      <c r="D48" s="6">
        <v>25</v>
      </c>
    </row>
    <row r="49" spans="1:4" ht="44.25" customHeight="1">
      <c r="A49" s="46"/>
      <c r="B49" s="9" t="s">
        <v>136</v>
      </c>
      <c r="C49" s="14" t="s">
        <v>181</v>
      </c>
      <c r="D49" s="46"/>
    </row>
    <row r="50" spans="1:4" ht="18.75" hidden="1">
      <c r="D50" s="50">
        <f>SUM(D3:D49)</f>
        <v>1696</v>
      </c>
    </row>
    <row r="51" spans="1:4">
      <c r="D51">
        <f>+SUM(D3:D49)</f>
        <v>1696</v>
      </c>
    </row>
  </sheetData>
  <autoFilter ref="A1:D50" xr:uid="{C3F8F462-E4E6-4BAA-BC99-C1F2CCC8E2F5}">
    <filterColumn colId="1">
      <customFilters>
        <customFilter operator="notEqual" val=" "/>
      </customFilters>
    </filterColumn>
  </autoFilter>
  <phoneticPr fontId="9" type="noConversion"/>
  <pageMargins left="0.7" right="0.7" top="0.75" bottom="0.75" header="0.3" footer="0.3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26C5-A7CB-4404-948D-7B56D6E41F1A}">
  <dimension ref="A1:G229"/>
  <sheetViews>
    <sheetView workbookViewId="0">
      <selection activeCell="H5" sqref="H5"/>
    </sheetView>
  </sheetViews>
  <sheetFormatPr baseColWidth="10" defaultColWidth="11.42578125" defaultRowHeight="15"/>
  <cols>
    <col min="2" max="2" width="12.5703125" bestFit="1" customWidth="1"/>
    <col min="3" max="3" width="64" bestFit="1" customWidth="1"/>
    <col min="4" max="4" width="18.140625" customWidth="1"/>
    <col min="5" max="5" width="17.85546875" customWidth="1"/>
    <col min="6" max="6" width="12.140625" customWidth="1"/>
  </cols>
  <sheetData>
    <row r="1" spans="1:6" ht="33" customHeight="1">
      <c r="A1" s="43" t="s">
        <v>132</v>
      </c>
      <c r="B1" s="44" t="s">
        <v>182</v>
      </c>
      <c r="C1" s="12" t="s">
        <v>183</v>
      </c>
      <c r="D1" s="13" t="s">
        <v>184</v>
      </c>
      <c r="E1" s="13" t="s">
        <v>43</v>
      </c>
      <c r="F1" s="13" t="s">
        <v>44</v>
      </c>
    </row>
    <row r="2" spans="1:6" ht="40.5" customHeight="1">
      <c r="A2" s="42">
        <v>1</v>
      </c>
      <c r="B2" s="31" t="s">
        <v>151</v>
      </c>
      <c r="C2" s="103" t="s">
        <v>180</v>
      </c>
      <c r="D2" s="104">
        <v>25</v>
      </c>
      <c r="E2" s="104">
        <v>16</v>
      </c>
      <c r="F2" s="104">
        <v>9</v>
      </c>
    </row>
    <row r="3" spans="1:6">
      <c r="A3" s="42">
        <v>4</v>
      </c>
      <c r="B3" s="9" t="s">
        <v>151</v>
      </c>
      <c r="C3" s="103" t="s">
        <v>185</v>
      </c>
      <c r="D3" s="48">
        <v>476</v>
      </c>
      <c r="E3" s="104">
        <v>172</v>
      </c>
      <c r="F3" s="104">
        <v>304</v>
      </c>
    </row>
    <row r="4" spans="1:6" ht="42" customHeight="1">
      <c r="A4" s="42"/>
      <c r="B4" s="42"/>
      <c r="C4" s="39"/>
      <c r="D4" s="47"/>
      <c r="E4" s="47"/>
      <c r="F4" s="47"/>
    </row>
    <row r="5" spans="1:6">
      <c r="A5" s="42"/>
      <c r="B5" s="42"/>
      <c r="C5" s="39"/>
      <c r="D5" s="48"/>
      <c r="E5" s="48"/>
      <c r="F5" s="48"/>
    </row>
    <row r="6" spans="1:6">
      <c r="A6" s="46"/>
      <c r="B6" s="46"/>
      <c r="C6" s="39"/>
      <c r="D6" s="47"/>
      <c r="E6" s="47"/>
      <c r="F6" s="47"/>
    </row>
    <row r="7" spans="1:6">
      <c r="A7" s="42"/>
      <c r="B7" s="42"/>
      <c r="C7" s="40"/>
      <c r="D7" s="48"/>
      <c r="E7" s="48"/>
      <c r="F7" s="48"/>
    </row>
    <row r="13" spans="1:6">
      <c r="C13" s="4"/>
    </row>
    <row r="14" spans="1:6">
      <c r="C14" s="4"/>
    </row>
    <row r="16" spans="1:6" ht="17.25">
      <c r="C16" s="15"/>
    </row>
    <row r="17" spans="3:7" ht="17.25">
      <c r="C17" s="15"/>
    </row>
    <row r="18" spans="3:7" ht="17.25">
      <c r="C18" s="15"/>
    </row>
    <row r="19" spans="3:7" ht="17.25">
      <c r="C19" s="15"/>
    </row>
    <row r="20" spans="3:7" ht="17.25">
      <c r="C20" s="15"/>
    </row>
    <row r="21" spans="3:7" ht="17.25">
      <c r="C21" s="15"/>
    </row>
    <row r="22" spans="3:7" ht="17.25">
      <c r="C22" s="15"/>
    </row>
    <row r="23" spans="3:7" ht="17.25">
      <c r="C23" s="15"/>
    </row>
    <row r="24" spans="3:7" ht="17.25">
      <c r="C24" s="15"/>
    </row>
    <row r="25" spans="3:7" ht="17.25">
      <c r="C25" s="15"/>
    </row>
    <row r="29" spans="3:7">
      <c r="C29" s="4"/>
      <c r="D29" s="4"/>
      <c r="E29" s="4"/>
      <c r="F29" s="4"/>
      <c r="G29" s="4"/>
    </row>
    <row r="52" spans="3:3">
      <c r="C52" s="4"/>
    </row>
    <row r="84" spans="3:3">
      <c r="C84" s="4"/>
    </row>
    <row r="125" spans="3:3">
      <c r="C125" s="4"/>
    </row>
    <row r="127" spans="3:3" ht="17.25">
      <c r="C127" s="16"/>
    </row>
    <row r="128" spans="3:3" ht="17.25">
      <c r="C128" s="16"/>
    </row>
    <row r="129" spans="3:3" ht="17.25">
      <c r="C129" s="16"/>
    </row>
    <row r="130" spans="3:3" ht="17.25">
      <c r="C130" s="16"/>
    </row>
    <row r="131" spans="3:3" ht="17.25">
      <c r="C131" s="16"/>
    </row>
    <row r="132" spans="3:3" ht="17.25">
      <c r="C132" s="16"/>
    </row>
    <row r="133" spans="3:3" ht="17.25">
      <c r="C133" s="16"/>
    </row>
    <row r="134" spans="3:3" ht="17.25">
      <c r="C134" s="16"/>
    </row>
    <row r="135" spans="3:3" ht="17.25">
      <c r="C135" s="16"/>
    </row>
    <row r="136" spans="3:3" ht="17.25">
      <c r="C136" s="16"/>
    </row>
    <row r="137" spans="3:3" ht="17.25">
      <c r="C137" s="16"/>
    </row>
    <row r="138" spans="3:3" ht="17.25">
      <c r="C138" s="16"/>
    </row>
    <row r="139" spans="3:3" ht="17.25">
      <c r="C139" s="16"/>
    </row>
    <row r="140" spans="3:3" ht="17.25">
      <c r="C140" s="16"/>
    </row>
    <row r="141" spans="3:3" ht="17.25">
      <c r="C141" s="16"/>
    </row>
    <row r="142" spans="3:3" ht="17.25">
      <c r="C142" s="16"/>
    </row>
    <row r="143" spans="3:3" ht="17.25">
      <c r="C143" s="16"/>
    </row>
    <row r="144" spans="3:3" ht="17.25">
      <c r="C144" s="16"/>
    </row>
    <row r="145" spans="3:3" ht="17.25">
      <c r="C145" s="16"/>
    </row>
    <row r="146" spans="3:3" ht="17.25">
      <c r="C146" s="16"/>
    </row>
    <row r="147" spans="3:3" ht="17.25">
      <c r="C147" s="16"/>
    </row>
    <row r="148" spans="3:3" ht="17.25">
      <c r="C148" s="16"/>
    </row>
    <row r="149" spans="3:3" ht="17.25">
      <c r="C149" s="16"/>
    </row>
    <row r="150" spans="3:3" ht="17.25">
      <c r="C150" s="16"/>
    </row>
    <row r="151" spans="3:3" ht="17.25">
      <c r="C151" s="16"/>
    </row>
    <row r="152" spans="3:3" ht="17.25">
      <c r="C152" s="16"/>
    </row>
    <row r="153" spans="3:3" ht="17.25">
      <c r="C153" s="16"/>
    </row>
    <row r="154" spans="3:3" ht="17.25">
      <c r="C154" s="16"/>
    </row>
    <row r="155" spans="3:3" ht="17.25">
      <c r="C155" s="16"/>
    </row>
    <row r="156" spans="3:3" ht="17.25">
      <c r="C156" s="16"/>
    </row>
    <row r="157" spans="3:3" ht="17.25">
      <c r="C157" s="16"/>
    </row>
    <row r="158" spans="3:3" ht="17.25">
      <c r="C158" s="16"/>
    </row>
    <row r="159" spans="3:3" ht="17.25">
      <c r="C159" s="16"/>
    </row>
    <row r="160" spans="3:3" ht="17.25">
      <c r="C160" s="16"/>
    </row>
    <row r="161" spans="3:3" ht="17.25">
      <c r="C161" s="16"/>
    </row>
    <row r="162" spans="3:3" ht="17.25">
      <c r="C162" s="16"/>
    </row>
    <row r="163" spans="3:3" ht="17.25">
      <c r="C163" s="16"/>
    </row>
    <row r="164" spans="3:3" ht="17.25">
      <c r="C164" s="16"/>
    </row>
    <row r="165" spans="3:3" ht="17.25">
      <c r="C165" s="16"/>
    </row>
    <row r="166" spans="3:3" ht="17.25">
      <c r="C166" s="16"/>
    </row>
    <row r="167" spans="3:3" ht="17.25">
      <c r="C167" s="16"/>
    </row>
    <row r="168" spans="3:3" ht="17.25">
      <c r="C168" s="16"/>
    </row>
    <row r="169" spans="3:3" ht="17.25">
      <c r="C169" s="16"/>
    </row>
    <row r="170" spans="3:3" ht="17.25">
      <c r="C170" s="16"/>
    </row>
    <row r="171" spans="3:3" ht="17.25">
      <c r="C171" s="16"/>
    </row>
    <row r="172" spans="3:3" ht="17.25">
      <c r="C172" s="16"/>
    </row>
    <row r="173" spans="3:3" ht="17.25">
      <c r="C173" s="16"/>
    </row>
    <row r="174" spans="3:3" ht="17.25">
      <c r="C174" s="16"/>
    </row>
    <row r="175" spans="3:3" ht="17.25">
      <c r="C175" s="16"/>
    </row>
    <row r="176" spans="3:3" ht="17.25">
      <c r="C176" s="16"/>
    </row>
    <row r="177" spans="3:3" ht="17.25">
      <c r="C177" s="16"/>
    </row>
    <row r="178" spans="3:3" ht="17.25">
      <c r="C178" s="16"/>
    </row>
    <row r="179" spans="3:3" ht="17.25">
      <c r="C179" s="16"/>
    </row>
    <row r="180" spans="3:3" ht="17.25">
      <c r="C180" s="16"/>
    </row>
    <row r="181" spans="3:3" ht="17.25">
      <c r="C181" s="16"/>
    </row>
    <row r="182" spans="3:3" ht="17.25">
      <c r="C182" s="16"/>
    </row>
    <row r="183" spans="3:3" ht="17.25">
      <c r="C183" s="16"/>
    </row>
    <row r="184" spans="3:3" ht="17.25">
      <c r="C184" s="16"/>
    </row>
    <row r="185" spans="3:3" ht="17.25">
      <c r="C185" s="16"/>
    </row>
    <row r="186" spans="3:3" ht="17.25">
      <c r="C186" s="16"/>
    </row>
    <row r="187" spans="3:3" ht="17.25">
      <c r="C187" s="16"/>
    </row>
    <row r="188" spans="3:3" ht="17.25">
      <c r="C188" s="16"/>
    </row>
    <row r="189" spans="3:3" ht="17.25">
      <c r="C189" s="16"/>
    </row>
    <row r="190" spans="3:3" ht="17.25">
      <c r="C190" s="16"/>
    </row>
    <row r="191" spans="3:3" ht="17.25">
      <c r="C191" s="16"/>
    </row>
    <row r="192" spans="3:3" ht="17.25">
      <c r="C192" s="16"/>
    </row>
    <row r="193" spans="3:3" ht="17.25">
      <c r="C193" s="16"/>
    </row>
    <row r="194" spans="3:3" ht="17.25">
      <c r="C194" s="16"/>
    </row>
    <row r="195" spans="3:3" ht="17.25">
      <c r="C195" s="16"/>
    </row>
    <row r="196" spans="3:3" ht="17.25">
      <c r="C196" s="16"/>
    </row>
    <row r="197" spans="3:3" ht="17.25">
      <c r="C197" s="16"/>
    </row>
    <row r="198" spans="3:3" ht="17.25">
      <c r="C198" s="16"/>
    </row>
    <row r="199" spans="3:3" ht="17.25">
      <c r="C199" s="16"/>
    </row>
    <row r="200" spans="3:3" ht="17.25">
      <c r="C200" s="16"/>
    </row>
    <row r="204" spans="3:3" ht="15.75">
      <c r="C204" s="11"/>
    </row>
    <row r="206" spans="3:3" ht="17.25">
      <c r="C206" s="15"/>
    </row>
    <row r="207" spans="3:3" ht="17.25">
      <c r="C207" s="15"/>
    </row>
    <row r="208" spans="3:3" ht="17.25">
      <c r="C208" s="15"/>
    </row>
    <row r="209" spans="3:3" ht="17.25">
      <c r="C209" s="15"/>
    </row>
    <row r="210" spans="3:3" ht="17.25">
      <c r="C210" s="15"/>
    </row>
    <row r="211" spans="3:3" ht="17.25">
      <c r="C211" s="15"/>
    </row>
    <row r="212" spans="3:3" ht="17.25">
      <c r="C212" s="15"/>
    </row>
    <row r="213" spans="3:3" ht="17.25">
      <c r="C213" s="15"/>
    </row>
    <row r="214" spans="3:3" ht="17.25">
      <c r="C214" s="15"/>
    </row>
    <row r="215" spans="3:3" ht="17.25">
      <c r="C215" s="15"/>
    </row>
    <row r="216" spans="3:3" ht="17.25">
      <c r="C216" s="15"/>
    </row>
    <row r="217" spans="3:3" ht="17.25">
      <c r="C217" s="15"/>
    </row>
    <row r="218" spans="3:3" ht="17.25">
      <c r="C218" s="15"/>
    </row>
    <row r="219" spans="3:3" ht="17.25">
      <c r="C219" s="15"/>
    </row>
    <row r="220" spans="3:3" ht="17.25">
      <c r="C220" s="15"/>
    </row>
    <row r="221" spans="3:3" ht="17.25">
      <c r="C221" s="15"/>
    </row>
    <row r="222" spans="3:3" ht="17.25">
      <c r="C222" s="15"/>
    </row>
    <row r="223" spans="3:3" ht="17.25">
      <c r="C223" s="15"/>
    </row>
    <row r="224" spans="3:3" ht="17.25">
      <c r="C224" s="15"/>
    </row>
    <row r="225" spans="3:3" ht="17.25">
      <c r="C225" s="15"/>
    </row>
    <row r="226" spans="3:3" ht="17.25">
      <c r="C226" s="15"/>
    </row>
    <row r="227" spans="3:3" ht="17.25">
      <c r="C227" s="15"/>
    </row>
    <row r="228" spans="3:3" ht="17.25">
      <c r="C228" s="15"/>
    </row>
    <row r="229" spans="3:3" ht="17.25">
      <c r="C229" s="15"/>
    </row>
  </sheetData>
  <conditionalFormatting sqref="C16:C25">
    <cfRule type="duplicateValues" dxfId="10" priority="9"/>
  </conditionalFormatting>
  <conditionalFormatting sqref="C54:C80">
    <cfRule type="duplicateValues" dxfId="9" priority="8"/>
  </conditionalFormatting>
  <conditionalFormatting sqref="C86:C121">
    <cfRule type="duplicateValues" dxfId="8" priority="7"/>
  </conditionalFormatting>
  <conditionalFormatting sqref="C127:C200">
    <cfRule type="duplicateValues" dxfId="7" priority="6"/>
  </conditionalFormatting>
  <conditionalFormatting sqref="C206:C224">
    <cfRule type="duplicateValues" dxfId="6" priority="32"/>
  </conditionalFormatting>
  <conditionalFormatting sqref="C206:C229">
    <cfRule type="duplicateValues" dxfId="5" priority="33"/>
  </conditionalFormatting>
  <conditionalFormatting sqref="C225:C229">
    <cfRule type="duplicateValues" dxfId="4" priority="31"/>
  </conditionalFormatting>
  <conditionalFormatting sqref="H8:H127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A3F4-166F-4FA7-9F3B-58ACDA75C79F}">
  <dimension ref="A1:A46"/>
  <sheetViews>
    <sheetView workbookViewId="0">
      <selection activeCell="A8" sqref="A8"/>
    </sheetView>
  </sheetViews>
  <sheetFormatPr baseColWidth="10" defaultColWidth="11.42578125" defaultRowHeight="15"/>
  <cols>
    <col min="1" max="1" width="70" customWidth="1"/>
  </cols>
  <sheetData>
    <row r="1" spans="1:1">
      <c r="A1" s="134" t="s">
        <v>186</v>
      </c>
    </row>
    <row r="2" spans="1:1">
      <c r="A2" s="132" t="s">
        <v>187</v>
      </c>
    </row>
    <row r="3" spans="1:1">
      <c r="A3" s="133" t="s">
        <v>188</v>
      </c>
    </row>
    <row r="4" spans="1:1">
      <c r="A4" s="133" t="s">
        <v>189</v>
      </c>
    </row>
    <row r="5" spans="1:1">
      <c r="A5" s="132" t="s">
        <v>190</v>
      </c>
    </row>
    <row r="6" spans="1:1">
      <c r="A6" s="133" t="s">
        <v>191</v>
      </c>
    </row>
    <row r="7" spans="1:1">
      <c r="A7" s="133" t="s">
        <v>192</v>
      </c>
    </row>
    <row r="8" spans="1:1">
      <c r="A8" s="132" t="s">
        <v>193</v>
      </c>
    </row>
    <row r="9" spans="1:1">
      <c r="A9" s="132" t="s">
        <v>194</v>
      </c>
    </row>
    <row r="10" spans="1:1">
      <c r="A10" s="132" t="s">
        <v>195</v>
      </c>
    </row>
    <row r="11" spans="1:1">
      <c r="A11" s="133" t="s">
        <v>196</v>
      </c>
    </row>
    <row r="12" spans="1:1">
      <c r="A12" s="132" t="s">
        <v>197</v>
      </c>
    </row>
    <row r="13" spans="1:1">
      <c r="A13" s="133" t="s">
        <v>198</v>
      </c>
    </row>
    <row r="14" spans="1:1">
      <c r="A14" s="132" t="s">
        <v>199</v>
      </c>
    </row>
    <row r="15" spans="1:1">
      <c r="A15" s="133" t="s">
        <v>200</v>
      </c>
    </row>
    <row r="16" spans="1:1">
      <c r="A16" s="133" t="s">
        <v>201</v>
      </c>
    </row>
    <row r="17" spans="1:1">
      <c r="A17" s="132" t="s">
        <v>202</v>
      </c>
    </row>
    <row r="18" spans="1:1">
      <c r="A18" s="132" t="s">
        <v>203</v>
      </c>
    </row>
    <row r="19" spans="1:1">
      <c r="A19" s="133" t="s">
        <v>204</v>
      </c>
    </row>
    <row r="20" spans="1:1">
      <c r="A20" s="132" t="s">
        <v>205</v>
      </c>
    </row>
    <row r="21" spans="1:1">
      <c r="A21" s="133" t="s">
        <v>206</v>
      </c>
    </row>
    <row r="22" spans="1:1">
      <c r="A22" s="133" t="s">
        <v>207</v>
      </c>
    </row>
    <row r="23" spans="1:1">
      <c r="A23" s="132" t="s">
        <v>208</v>
      </c>
    </row>
    <row r="24" spans="1:1">
      <c r="A24" s="133" t="s">
        <v>209</v>
      </c>
    </row>
    <row r="25" spans="1:1">
      <c r="A25" s="132" t="s">
        <v>210</v>
      </c>
    </row>
    <row r="26" spans="1:1">
      <c r="A26" s="132" t="s">
        <v>211</v>
      </c>
    </row>
    <row r="27" spans="1:1">
      <c r="A27" s="133" t="s">
        <v>212</v>
      </c>
    </row>
    <row r="28" spans="1:1">
      <c r="A28" s="133" t="s">
        <v>213</v>
      </c>
    </row>
    <row r="29" spans="1:1">
      <c r="A29" s="132" t="s">
        <v>214</v>
      </c>
    </row>
    <row r="34" spans="1:1">
      <c r="A34" s="135" t="s">
        <v>215</v>
      </c>
    </row>
    <row r="36" spans="1:1">
      <c r="A36" s="132" t="s">
        <v>216</v>
      </c>
    </row>
    <row r="37" spans="1:1">
      <c r="A37" s="133" t="s">
        <v>217</v>
      </c>
    </row>
    <row r="38" spans="1:1">
      <c r="A38" s="132" t="s">
        <v>218</v>
      </c>
    </row>
    <row r="39" spans="1:1">
      <c r="A39" s="133" t="s">
        <v>219</v>
      </c>
    </row>
    <row r="40" spans="1:1">
      <c r="A40" s="132" t="s">
        <v>220</v>
      </c>
    </row>
    <row r="41" spans="1:1">
      <c r="A41" s="133" t="s">
        <v>221</v>
      </c>
    </row>
    <row r="42" spans="1:1">
      <c r="A42" s="132" t="s">
        <v>193</v>
      </c>
    </row>
    <row r="43" spans="1:1">
      <c r="A43" s="133" t="s">
        <v>222</v>
      </c>
    </row>
    <row r="44" spans="1:1">
      <c r="A44" s="132"/>
    </row>
    <row r="45" spans="1:1">
      <c r="A45" s="133"/>
    </row>
    <row r="46" spans="1:1">
      <c r="A46" s="132"/>
    </row>
  </sheetData>
  <conditionalFormatting sqref="A1 A31:A35 A47:A1048576">
    <cfRule type="duplicateValues" dxfId="2" priority="210"/>
  </conditionalFormatting>
  <conditionalFormatting sqref="A2:A29">
    <cfRule type="duplicateValues" dxfId="1" priority="2"/>
  </conditionalFormatting>
  <conditionalFormatting sqref="A36:A4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FAB47-5F2F-458F-B037-1306799101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F5D255-B1F4-44F4-A80F-A41C2994B5F3}"/>
</file>

<file path=customXml/itemProps3.xml><?xml version="1.0" encoding="utf-8"?>
<ds:datastoreItem xmlns:ds="http://schemas.openxmlformats.org/officeDocument/2006/customXml" ds:itemID="{506ED64C-F30F-479B-A34C-F5DF330179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 Principal</vt:lpstr>
      <vt:lpstr>Detalle Eventos Marzo</vt:lpstr>
      <vt:lpstr>Seminario</vt:lpstr>
      <vt:lpstr>Inst. Participantes en Eventos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Isaac Espinosa</dc:creator>
  <cp:keywords/>
  <dc:description/>
  <cp:lastModifiedBy>Wilkania Peña Rojas</cp:lastModifiedBy>
  <cp:revision/>
  <dcterms:created xsi:type="dcterms:W3CDTF">2021-04-30T17:23:46Z</dcterms:created>
  <dcterms:modified xsi:type="dcterms:W3CDTF">2023-04-04T20:27:29Z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