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911CE51F-9D2F-49D9-8046-057F7E4A4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I9" i="3"/>
  <c r="B25" i="3"/>
  <c r="E9" i="3"/>
  <c r="B73" i="2"/>
  <c r="C25" i="3"/>
  <c r="P11" i="3" l="1"/>
  <c r="C15" i="3"/>
  <c r="C9" i="3"/>
  <c r="M15" i="3"/>
  <c r="J15" i="3"/>
  <c r="Q14" i="3" s="1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C73" i="3"/>
  <c r="C89" i="3" s="1"/>
  <c r="P14" i="3"/>
  <c r="P16" i="3"/>
  <c r="N9" i="3"/>
  <c r="O9" i="3"/>
  <c r="B73" i="3" l="1"/>
  <c r="B89" i="3" s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<sst xmlns="http://schemas.openxmlformats.org/spreadsheetml/2006/main" count="215" uniqueCount="128">
  <si>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</si>
  <si>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</si>
  <si>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</si>
  <si>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</si>
  <si>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</si>
  <si>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</si>
  <si>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</si>
  <si>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</si>
  <si>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</si>
  <si>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</si>
  <si>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</si>
  <si>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</si>
  <si>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</si>
  <si>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</si>
  <si>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</si>
  <si>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</si>
  <si>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</si>
  <si>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</si>
  <si>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</si>
  <si>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</si>
  <si>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</si>
  <si>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</si>
  <si>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</si>
  <si>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</si>
  <si>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</si>
  <si>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</si>
  <si>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</si>
  <si>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</si>
  <si>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</si>
  <si>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</si>
  <si>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</si>
  <si>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</si>
  <si>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</si>
  <si>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</si>
  <si>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</si>
  <si>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</si>
  <si>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</si>
  <si>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</si>
  <si>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</si>
  <si>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</si>
  <si>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</si>
  <si>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</si>
  <si>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</si>
  <si>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</si>
  <si>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</si>
  <si>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</si>
  <si>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</si>
  <si>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</si>
  <si>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</si>
  <si>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</si>
  <si>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</si>
  <si>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</si>
  <si>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</si>
  <si>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</si>
  <si>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</si>
  <si>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</si>
  <si>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</si>
  <si>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</si>
  <si>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</si>
  <si>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</si>
  <si>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</si>
  <si>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</si>
  <si>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</si>
  <si>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</si>
  <si>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</si>
  <si>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</si>
  <si>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</si>
  <si>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</si>
  <si>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</si>
  <si>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</si>
  <si>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</si>
  <si>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</si>
  <si>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</si>
  <si>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</si>
  <si>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</si>
  <si>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</si>
  <si>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</si>
  <si>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</si>
  <si>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</si>
  <si>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</si>
  <si>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</si>
  <si>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</si>
  <si>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</si>
  <si>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</si>
  <si>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</si>
  <si>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</si>
  <si>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</si>
  <si>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</si>
  <si>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</si>
  <si>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</si>
  <si>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</si>
  <si>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</si>
  <si>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</si>
  <si>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</si>
  <si>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</si>
  <si>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</si>
  <si>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</si>
  <si>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</si>
  <si>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</si>
  <si>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</si>
  <si>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</si>
  <si>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</si>
  <si>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</si>
  <si>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</si>
  <si>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</si>
  <si>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</si>
  <si>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</si>
  <si>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</si>
  <si>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</si>
  <si>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</si>
  <si>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</si>
  <si>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</si>
  <si>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</si>
  <si>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</si>
  <si>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</si>
  <si>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</si>
  <si>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</si>
  <si>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</si>
  <si>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</si>
  <si>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</si>
  <si>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</si>
  <si>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</si>
  <si>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</si>
  <si>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t>Sra. Catalina Feliz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</si>
  <si>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Octubre  del 2024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</si>
  <si>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30 de Septiembre del  2024</t>
    </r>
  </si>
  <si>
    <t>La  diferencia  de  RD$68,848,482.00 entre el presupuesto inicial y el vigente se debe a un reformulado para pago de maestria a la UASD,  aprobado por la DIGEPRES.-</t>
  </si>
  <si>
    <t>La  diferencia  de  RD$68,848,482.00  entre el presupuesto inicial y el vigente se debe a un reformulado para pago de maestria a la UASD,  aprobado por la DIGEPRES.-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</si>
</sst>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showGridLines="0" tabSelected="1" zoomScaleNormal="100" workbookViewId="0">
      <selection activeCell="C15" sqref="C15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8" max="28" width="11.28515625" bestFit="1" customWidth="1"/>
    <col min="29" max="30" width="15.140625" bestFit="1" customWidth="1"/>
  </cols>
  <sheetData>
    <row r="1" spans="1:14" ht="18.75" x14ac:dyDescent="0.3">
      <c r="A1" s="58" t="s">
        <v>0</v>
      </c>
      <c r="B1" s="58"/>
      <c r="C1" s="58"/>
    </row>
    <row r="2" spans="1:14" ht="18.75" x14ac:dyDescent="0.3">
      <c r="A2" s="58" t="s">
        <v>1</v>
      </c>
      <c r="B2" s="58"/>
      <c r="C2" s="58"/>
    </row>
    <row r="3" spans="1:14" ht="18.75" x14ac:dyDescent="0.3">
      <c r="A3" s="60" t="s">
        <v>2</v>
      </c>
      <c r="B3" s="60"/>
      <c r="C3" s="6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x14ac:dyDescent="0.3">
      <c r="A4" s="60" t="s">
        <v>122</v>
      </c>
      <c r="B4" s="60"/>
      <c r="C4" s="60"/>
      <c r="D4" s="6" t="s">
        <v>3</v>
      </c>
    </row>
    <row r="5" spans="1:14" x14ac:dyDescent="0.25">
      <c r="A5" s="59" t="s">
        <v>4</v>
      </c>
      <c r="B5" s="59"/>
      <c r="C5" s="59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179258041.32999998</v>
      </c>
    </row>
    <row r="10" spans="1:14" x14ac:dyDescent="0.25">
      <c r="A10" s="5" t="s">
        <v>11</v>
      </c>
      <c r="B10" s="17">
        <v>116064251</v>
      </c>
      <c r="C10" s="39">
        <v>137186284.75999999</v>
      </c>
    </row>
    <row r="11" spans="1:14" x14ac:dyDescent="0.25">
      <c r="A11" s="5" t="s">
        <v>12</v>
      </c>
      <c r="B11" s="17">
        <v>18980890</v>
      </c>
      <c r="C11" s="41">
        <v>23299609</v>
      </c>
    </row>
    <row r="12" spans="1:14" x14ac:dyDescent="0.25">
      <c r="A12" s="5" t="s">
        <v>13</v>
      </c>
      <c r="B12" s="17"/>
      <c r="C12" s="41"/>
    </row>
    <row r="13" spans="1:14" x14ac:dyDescent="0.25">
      <c r="A13" s="5" t="s">
        <v>14</v>
      </c>
      <c r="B13" s="17"/>
      <c r="C13" s="41"/>
    </row>
    <row r="14" spans="1:14" x14ac:dyDescent="0.25">
      <c r="A14" s="5" t="s">
        <v>15</v>
      </c>
      <c r="B14" s="17">
        <v>16598073</v>
      </c>
      <c r="C14" s="41">
        <v>18772147.57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43388630</v>
      </c>
    </row>
    <row r="16" spans="1:14" x14ac:dyDescent="0.25">
      <c r="A16" s="5" t="s">
        <v>17</v>
      </c>
      <c r="B16" s="17">
        <v>14901235</v>
      </c>
      <c r="C16" s="41">
        <v>12496235</v>
      </c>
    </row>
    <row r="17" spans="1:28" x14ac:dyDescent="0.25">
      <c r="A17" s="5" t="s">
        <v>18</v>
      </c>
      <c r="B17" s="17">
        <v>746000</v>
      </c>
      <c r="C17" s="41">
        <v>246000</v>
      </c>
    </row>
    <row r="18" spans="1:28" x14ac:dyDescent="0.25">
      <c r="A18" s="5" t="s">
        <v>19</v>
      </c>
      <c r="B18" s="17">
        <v>800000</v>
      </c>
      <c r="C18" s="41">
        <v>1650000</v>
      </c>
    </row>
    <row r="19" spans="1:28" ht="18" customHeight="1" x14ac:dyDescent="0.25">
      <c r="A19" s="5" t="s">
        <v>20</v>
      </c>
      <c r="B19" s="17">
        <v>120000</v>
      </c>
      <c r="C19" s="41">
        <v>100000</v>
      </c>
      <c r="AB19" s="16"/>
    </row>
    <row r="20" spans="1:28" x14ac:dyDescent="0.25">
      <c r="A20" s="5" t="s">
        <v>21</v>
      </c>
      <c r="B20" s="17">
        <v>6112537</v>
      </c>
      <c r="C20" s="41">
        <v>5175089</v>
      </c>
    </row>
    <row r="21" spans="1:28" x14ac:dyDescent="0.25">
      <c r="A21" s="5" t="s">
        <v>22</v>
      </c>
      <c r="B21" s="17">
        <v>12846000</v>
      </c>
      <c r="C21" s="41">
        <v>1707520</v>
      </c>
    </row>
    <row r="22" spans="1:28" x14ac:dyDescent="0.25">
      <c r="A22" s="5" t="s">
        <v>23</v>
      </c>
      <c r="B22" s="17">
        <v>12314720</v>
      </c>
      <c r="C22" s="41">
        <v>7150720</v>
      </c>
    </row>
    <row r="23" spans="1:28" x14ac:dyDescent="0.25">
      <c r="A23" s="5" t="s">
        <v>24</v>
      </c>
      <c r="B23" s="17">
        <v>7871329</v>
      </c>
      <c r="C23" s="41">
        <v>12743066</v>
      </c>
    </row>
    <row r="24" spans="1:28" x14ac:dyDescent="0.25">
      <c r="A24" s="5" t="s">
        <v>25</v>
      </c>
      <c r="B24" s="17">
        <v>1350000</v>
      </c>
      <c r="C24" s="41">
        <v>2120000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8" x14ac:dyDescent="0.25">
      <c r="A25" s="2" t="s">
        <v>26</v>
      </c>
      <c r="B25" s="13">
        <f>SUM(B26:B34)</f>
        <v>7172253</v>
      </c>
      <c r="C25" s="13">
        <f>SUM(C26:C34)</f>
        <v>7361853</v>
      </c>
    </row>
    <row r="26" spans="1:28" x14ac:dyDescent="0.25">
      <c r="A26" s="5" t="s">
        <v>27</v>
      </c>
      <c r="B26" s="17">
        <v>366253</v>
      </c>
      <c r="C26" s="41">
        <v>366253</v>
      </c>
    </row>
    <row r="27" spans="1:28" x14ac:dyDescent="0.25">
      <c r="A27" s="5" t="s">
        <v>28</v>
      </c>
      <c r="B27" s="17">
        <v>424000</v>
      </c>
      <c r="C27" s="41">
        <v>350000</v>
      </c>
    </row>
    <row r="28" spans="1:28" x14ac:dyDescent="0.25">
      <c r="A28" s="5" t="s">
        <v>29</v>
      </c>
      <c r="B28" s="17">
        <v>190000</v>
      </c>
      <c r="C28" s="41">
        <v>290000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8" x14ac:dyDescent="0.25">
      <c r="A29" s="5" t="s">
        <v>30</v>
      </c>
      <c r="B29" s="17">
        <v>100000</v>
      </c>
      <c r="C29" s="41">
        <v>100000</v>
      </c>
    </row>
    <row r="30" spans="1:28" x14ac:dyDescent="0.25">
      <c r="A30" s="5" t="s">
        <v>31</v>
      </c>
      <c r="B30" s="17">
        <v>550000</v>
      </c>
      <c r="C30" s="41">
        <v>350000</v>
      </c>
    </row>
    <row r="31" spans="1:28" x14ac:dyDescent="0.25">
      <c r="A31" s="5" t="s">
        <v>32</v>
      </c>
      <c r="B31" s="17"/>
      <c r="C31" s="41">
        <v>30000</v>
      </c>
    </row>
    <row r="32" spans="1:28" x14ac:dyDescent="0.25">
      <c r="A32" s="5" t="s">
        <v>33</v>
      </c>
      <c r="B32" s="17">
        <v>4604000</v>
      </c>
      <c r="C32" s="41">
        <v>4604000</v>
      </c>
    </row>
    <row r="33" spans="1:22" x14ac:dyDescent="0.25">
      <c r="A33" s="5" t="s">
        <v>34</v>
      </c>
      <c r="B33" s="17"/>
      <c r="C33" s="41"/>
    </row>
    <row r="34" spans="1:22" x14ac:dyDescent="0.25">
      <c r="A34" s="5" t="s">
        <v>35</v>
      </c>
      <c r="B34" s="17">
        <v>938000</v>
      </c>
      <c r="C34" s="41">
        <v>1271600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70436000</v>
      </c>
    </row>
    <row r="36" spans="1:22" x14ac:dyDescent="0.25">
      <c r="A36" s="5" t="s">
        <v>37</v>
      </c>
      <c r="B36" s="17">
        <v>2000000</v>
      </c>
      <c r="C36" s="41">
        <v>70436000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3010183.67</v>
      </c>
    </row>
    <row r="52" spans="1:24" x14ac:dyDescent="0.25">
      <c r="A52" s="5" t="s">
        <v>53</v>
      </c>
      <c r="B52" s="17">
        <v>15086972</v>
      </c>
      <c r="C52" s="41">
        <v>427217.67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41">
        <v>783966</v>
      </c>
    </row>
    <row r="54" spans="1:24" x14ac:dyDescent="0.25">
      <c r="A54" s="5" t="s">
        <v>55</v>
      </c>
      <c r="B54" s="17"/>
      <c r="C54" s="41"/>
    </row>
    <row r="55" spans="1:24" x14ac:dyDescent="0.25">
      <c r="A55" s="5" t="s">
        <v>56</v>
      </c>
      <c r="B55" s="17"/>
      <c r="C55" s="41"/>
    </row>
    <row r="56" spans="1:24" x14ac:dyDescent="0.25">
      <c r="A56" s="5" t="s">
        <v>57</v>
      </c>
      <c r="B56" s="17"/>
      <c r="C56" s="41">
        <v>99000</v>
      </c>
    </row>
    <row r="57" spans="1:24" x14ac:dyDescent="0.25">
      <c r="A57" s="5" t="s">
        <v>58</v>
      </c>
      <c r="B57" s="17"/>
      <c r="C57" s="41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41"/>
    </row>
    <row r="59" spans="1:24" x14ac:dyDescent="0.25">
      <c r="A59" s="5" t="s">
        <v>60</v>
      </c>
      <c r="B59" s="17"/>
      <c r="C59" s="41">
        <v>1700000</v>
      </c>
      <c r="X59" s="16"/>
    </row>
    <row r="60" spans="1:24" x14ac:dyDescent="0.25">
      <c r="A60" s="5" t="s">
        <v>61</v>
      </c>
      <c r="B60" s="17"/>
      <c r="C60" s="41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49" t="s">
        <v>74</v>
      </c>
      <c r="B73" s="19">
        <f>B9+B15+B25+B35+B51</f>
        <v>234606226</v>
      </c>
      <c r="C73" s="19">
        <f>C9+C15+C25+C35+C51</f>
        <v>303454708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303454708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123</v>
      </c>
    </row>
    <row r="96" spans="1:3" x14ac:dyDescent="0.25">
      <c r="A96" t="s">
        <v>113</v>
      </c>
      <c r="B96" t="s">
        <v>92</v>
      </c>
    </row>
    <row r="98" spans="1:30" x14ac:dyDescent="0.25">
      <c r="A98" s="61" t="s">
        <v>93</v>
      </c>
      <c r="B98" s="61"/>
      <c r="C98" s="61"/>
      <c r="AD98" s="14"/>
    </row>
    <row r="99" spans="1:30" x14ac:dyDescent="0.25">
      <c r="A99" s="31"/>
      <c r="B99" s="31"/>
      <c r="C99" s="31"/>
    </row>
    <row r="100" spans="1:30" x14ac:dyDescent="0.25">
      <c r="A100" s="31"/>
      <c r="B100" s="50"/>
      <c r="C100" s="31"/>
    </row>
    <row r="101" spans="1:30" x14ac:dyDescent="0.25">
      <c r="A101" s="28"/>
      <c r="B101" s="28"/>
      <c r="C101" s="28"/>
      <c r="AC101" s="14"/>
    </row>
    <row r="102" spans="1:30" x14ac:dyDescent="0.25">
      <c r="A102" s="25" t="s">
        <v>94</v>
      </c>
      <c r="B102" s="25"/>
      <c r="C102" s="25"/>
    </row>
    <row r="103" spans="1:30" x14ac:dyDescent="0.25">
      <c r="A103" s="62" t="s">
        <v>115</v>
      </c>
      <c r="B103" s="62"/>
      <c r="C103" s="62"/>
    </row>
    <row r="104" spans="1:30" x14ac:dyDescent="0.25">
      <c r="A104" s="61" t="s">
        <v>116</v>
      </c>
      <c r="B104" s="61"/>
      <c r="C104" s="61"/>
      <c r="AD104" s="16"/>
    </row>
    <row r="106" spans="1:30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8" spans="1:30" x14ac:dyDescent="0.25">
      <c r="A108" t="s">
        <v>127</v>
      </c>
    </row>
    <row r="109" spans="1:30" ht="18.75" x14ac:dyDescent="0.3">
      <c r="A109" s="52"/>
      <c r="B109" s="52"/>
      <c r="C109" s="52"/>
      <c r="D109" s="52"/>
      <c r="E109" s="52"/>
      <c r="F109" s="52"/>
      <c r="G109" s="52"/>
    </row>
    <row r="110" spans="1:30" ht="15.75" x14ac:dyDescent="0.25">
      <c r="A110" s="56"/>
      <c r="B110" s="56"/>
      <c r="C110" s="56"/>
      <c r="D110" s="56"/>
      <c r="E110" s="56"/>
      <c r="F110" s="56"/>
      <c r="G110" s="56"/>
    </row>
    <row r="111" spans="1:30" x14ac:dyDescent="0.25">
      <c r="A111" s="57"/>
      <c r="B111" s="57"/>
      <c r="C111" s="57"/>
      <c r="D111" s="57"/>
      <c r="E111" s="57"/>
      <c r="F111" s="57"/>
      <c r="G111" s="57"/>
    </row>
    <row r="112" spans="1:30" x14ac:dyDescent="0.25">
      <c r="A112" s="57"/>
      <c r="B112" s="57"/>
      <c r="C112" s="57"/>
      <c r="D112" s="57"/>
      <c r="E112" s="57"/>
      <c r="F112" s="57"/>
      <c r="G112" s="57"/>
    </row>
  </sheetData>
  <mergeCells count="15">
    <mergeCell ref="J3:L3"/>
    <mergeCell ref="M3:N3"/>
    <mergeCell ref="A98:C98"/>
    <mergeCell ref="A103:C103"/>
    <mergeCell ref="A104:C104"/>
    <mergeCell ref="D3:F3"/>
    <mergeCell ref="G3:I3"/>
    <mergeCell ref="A110:G110"/>
    <mergeCell ref="A111:G111"/>
    <mergeCell ref="A112:G112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opLeftCell="A85" zoomScale="75" zoomScaleNormal="75" workbookViewId="0">
      <selection activeCell="H111" sqref="H111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19" width="6" bestFit="1" customWidth="1"/>
    <col min="20" max="20" width="9.28515625" bestFit="1" customWidth="1"/>
    <col min="21" max="24" width="6" bestFit="1" customWidth="1"/>
    <col min="25" max="25" width="12.7109375" bestFit="1" customWidth="1"/>
    <col min="26" max="26" width="6" bestFit="1" customWidth="1"/>
    <col min="27" max="28" width="7" bestFit="1" customWidth="1"/>
  </cols>
  <sheetData>
    <row r="1" spans="1:28" ht="18.7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"/>
    </row>
    <row r="2" spans="1:28" ht="18.75" customHeight="1" x14ac:dyDescent="0.3">
      <c r="A2" s="64" t="s">
        <v>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"/>
    </row>
    <row r="3" spans="1:28" ht="15.75" customHeight="1" x14ac:dyDescent="0.25">
      <c r="A3" s="60" t="s">
        <v>96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1"/>
    </row>
    <row r="4" spans="1:28" ht="15.75" x14ac:dyDescent="0.25">
      <c r="A4" s="60" t="s">
        <v>121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1"/>
    </row>
    <row r="5" spans="1:28" x14ac:dyDescent="0.25">
      <c r="A5" s="59" t="s">
        <v>97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179258041.32999998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14865417.34</v>
      </c>
      <c r="L9" s="13">
        <f t="shared" si="1"/>
        <v>14276257.310000001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112929435.61000001</v>
      </c>
      <c r="S9" s="15"/>
    </row>
    <row r="10" spans="1:28" s="21" customFormat="1" x14ac:dyDescent="0.25">
      <c r="A10" s="43" t="s">
        <v>11</v>
      </c>
      <c r="B10" s="39">
        <v>116064251</v>
      </c>
      <c r="C10" s="39">
        <v>137186284.75999999</v>
      </c>
      <c r="D10" s="13">
        <v>7905898.3399999999</v>
      </c>
      <c r="E10" s="13">
        <v>7757100</v>
      </c>
      <c r="F10" s="13">
        <v>8048900</v>
      </c>
      <c r="G10" s="44">
        <v>10360082.83</v>
      </c>
      <c r="H10" s="44">
        <v>10881450</v>
      </c>
      <c r="I10" s="44">
        <v>9842315.7799999993</v>
      </c>
      <c r="J10" s="44">
        <v>9670886.6699999999</v>
      </c>
      <c r="K10" s="44">
        <v>12543663.32</v>
      </c>
      <c r="L10" s="44">
        <v>12077979.140000001</v>
      </c>
      <c r="M10" s="44"/>
      <c r="N10" s="44"/>
      <c r="O10" s="13"/>
      <c r="P10" s="13">
        <f t="shared" ref="P10:P73" si="2">SUM(D10:O10)</f>
        <v>89088276.079999998</v>
      </c>
    </row>
    <row r="11" spans="1:28" x14ac:dyDescent="0.25">
      <c r="A11" s="5" t="s">
        <v>12</v>
      </c>
      <c r="B11" s="41">
        <v>18980890</v>
      </c>
      <c r="C11" s="41">
        <v>23299609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>
        <v>441000</v>
      </c>
      <c r="L11" s="14">
        <v>441000</v>
      </c>
      <c r="M11" s="14"/>
      <c r="N11" s="14"/>
      <c r="O11" s="13"/>
      <c r="P11" s="42">
        <f t="shared" si="2"/>
        <v>10542683.299999999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16598073</v>
      </c>
      <c r="C14" s="41">
        <v>18772147.57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>
        <v>1880754.02</v>
      </c>
      <c r="L14" s="17">
        <v>1757278.17</v>
      </c>
      <c r="M14" s="17"/>
      <c r="N14" s="17"/>
      <c r="O14" s="17"/>
      <c r="P14" s="42">
        <f t="shared" si="2"/>
        <v>13298476.229999999</v>
      </c>
      <c r="Q14" s="16">
        <f>2290779.72-J15</f>
        <v>0</v>
      </c>
    </row>
    <row r="15" spans="1:28" x14ac:dyDescent="0.25">
      <c r="A15" s="2" t="s">
        <v>16</v>
      </c>
      <c r="B15" s="39">
        <f>B16+B17+B18+B19+B20+B21+B22+B23+B24</f>
        <v>57061821</v>
      </c>
      <c r="C15" s="39">
        <f>C16+C17+C18+C19+C20+C21+C22+C23+C24</f>
        <v>43388630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3480847.63</v>
      </c>
      <c r="L15" s="13">
        <f t="shared" si="5"/>
        <v>1897991.1400000001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21380827.439999998</v>
      </c>
    </row>
    <row r="16" spans="1:28" x14ac:dyDescent="0.25">
      <c r="A16" s="5" t="s">
        <v>17</v>
      </c>
      <c r="B16" s="41">
        <v>14901235</v>
      </c>
      <c r="C16" s="41">
        <v>12496235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>
        <v>596985.61</v>
      </c>
      <c r="L16" s="17">
        <v>941966.76</v>
      </c>
      <c r="M16" s="14"/>
      <c r="N16" s="14"/>
      <c r="O16" s="14"/>
      <c r="P16" s="42">
        <f t="shared" si="2"/>
        <v>7333400.4900000002</v>
      </c>
    </row>
    <row r="17" spans="1:25" ht="30" x14ac:dyDescent="0.25">
      <c r="A17" s="5" t="s">
        <v>18</v>
      </c>
      <c r="B17" s="41">
        <v>746000</v>
      </c>
      <c r="C17" s="41">
        <v>246000</v>
      </c>
      <c r="D17" s="13"/>
      <c r="E17" s="17"/>
      <c r="F17" s="14"/>
      <c r="G17" s="14"/>
      <c r="H17" s="14"/>
      <c r="I17" s="45">
        <v>55460</v>
      </c>
      <c r="J17" s="14"/>
      <c r="K17" s="14"/>
      <c r="L17" s="14"/>
      <c r="M17" s="14"/>
      <c r="N17" s="14"/>
      <c r="O17" s="14"/>
      <c r="P17" s="42">
        <f t="shared" si="2"/>
        <v>55460</v>
      </c>
    </row>
    <row r="18" spans="1:25" x14ac:dyDescent="0.25">
      <c r="A18" s="5" t="s">
        <v>19</v>
      </c>
      <c r="B18" s="41">
        <v>800000</v>
      </c>
      <c r="C18" s="41">
        <v>1650000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>
        <v>144550</v>
      </c>
      <c r="M18" s="14"/>
      <c r="N18" s="14"/>
      <c r="O18" s="14"/>
      <c r="P18" s="42">
        <f t="shared" si="2"/>
        <v>485816.24</v>
      </c>
    </row>
    <row r="19" spans="1:25" ht="18" customHeight="1" x14ac:dyDescent="0.25">
      <c r="A19" s="5" t="s">
        <v>20</v>
      </c>
      <c r="B19" s="41">
        <v>120000</v>
      </c>
      <c r="C19" s="41">
        <v>100000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2">
        <f t="shared" si="2"/>
        <v>49643.87</v>
      </c>
    </row>
    <row r="20" spans="1:25" x14ac:dyDescent="0.25">
      <c r="A20" s="5" t="s">
        <v>21</v>
      </c>
      <c r="B20" s="41">
        <v>6112537</v>
      </c>
      <c r="C20" s="41">
        <v>5175089</v>
      </c>
      <c r="D20" s="42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>
        <v>943866</v>
      </c>
      <c r="L20" s="17"/>
      <c r="M20" s="14"/>
      <c r="N20" s="14"/>
      <c r="O20" s="14"/>
      <c r="P20" s="42">
        <f t="shared" si="2"/>
        <v>2259908.7999999998</v>
      </c>
      <c r="Q20" s="16"/>
    </row>
    <row r="21" spans="1:25" x14ac:dyDescent="0.25">
      <c r="A21" s="5" t="s">
        <v>22</v>
      </c>
      <c r="B21" s="41">
        <v>12846000</v>
      </c>
      <c r="C21" s="41">
        <v>1707520</v>
      </c>
      <c r="D21" s="42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>
        <v>88266.2</v>
      </c>
      <c r="L21" s="14">
        <v>86837.2</v>
      </c>
      <c r="M21" s="14"/>
      <c r="N21" s="14"/>
      <c r="O21" s="14"/>
      <c r="P21" s="42">
        <f t="shared" si="2"/>
        <v>1210875.96</v>
      </c>
    </row>
    <row r="22" spans="1:25" ht="45" x14ac:dyDescent="0.25">
      <c r="A22" s="5" t="s">
        <v>23</v>
      </c>
      <c r="B22" s="41">
        <v>12314720</v>
      </c>
      <c r="C22" s="41">
        <v>7150720</v>
      </c>
      <c r="D22" s="13"/>
      <c r="E22" s="17">
        <v>245430</v>
      </c>
      <c r="F22" s="45">
        <v>184715.03</v>
      </c>
      <c r="G22" s="45">
        <v>315658.8</v>
      </c>
      <c r="H22" s="45">
        <v>18761.5</v>
      </c>
      <c r="I22" s="45">
        <v>527785.14</v>
      </c>
      <c r="J22" s="45">
        <v>117010</v>
      </c>
      <c r="K22" s="45">
        <v>28900</v>
      </c>
      <c r="L22" s="45">
        <v>263695.8</v>
      </c>
      <c r="M22" s="14"/>
      <c r="N22" s="14"/>
      <c r="O22" s="14"/>
      <c r="P22" s="42">
        <f t="shared" si="2"/>
        <v>1701956.2700000003</v>
      </c>
    </row>
    <row r="23" spans="1:25" ht="30" x14ac:dyDescent="0.25">
      <c r="A23" s="5" t="s">
        <v>24</v>
      </c>
      <c r="B23" s="41">
        <v>7871329</v>
      </c>
      <c r="C23" s="41">
        <v>12743066</v>
      </c>
      <c r="D23" s="13"/>
      <c r="E23" s="17"/>
      <c r="F23" s="45">
        <v>2015204</v>
      </c>
      <c r="G23" s="45">
        <v>1484600</v>
      </c>
      <c r="H23" s="45">
        <v>1214235</v>
      </c>
      <c r="I23" s="45">
        <v>40000</v>
      </c>
      <c r="J23" s="55">
        <v>591029.80000000005</v>
      </c>
      <c r="K23" s="45">
        <v>1569631.28</v>
      </c>
      <c r="L23" s="45">
        <v>324697.36</v>
      </c>
      <c r="M23" s="14"/>
      <c r="N23" s="14"/>
      <c r="O23" s="14"/>
      <c r="P23" s="42">
        <f t="shared" si="2"/>
        <v>7239397.4400000004</v>
      </c>
    </row>
    <row r="24" spans="1:25" ht="30" x14ac:dyDescent="0.25">
      <c r="A24" s="5" t="s">
        <v>25</v>
      </c>
      <c r="B24" s="41">
        <v>1350000</v>
      </c>
      <c r="C24" s="41">
        <v>2120000</v>
      </c>
      <c r="D24" s="42">
        <v>22610</v>
      </c>
      <c r="E24" s="17"/>
      <c r="F24" s="45">
        <v>52108.800000000003</v>
      </c>
      <c r="G24" s="45"/>
      <c r="H24" s="45">
        <v>214502</v>
      </c>
      <c r="I24" s="45">
        <v>163925.01</v>
      </c>
      <c r="J24" s="45">
        <v>201780</v>
      </c>
      <c r="K24" s="45">
        <v>253198.54</v>
      </c>
      <c r="L24" s="17">
        <v>136244.01999999999</v>
      </c>
      <c r="M24" s="14"/>
      <c r="N24" s="14"/>
      <c r="O24" s="14"/>
      <c r="P24" s="42">
        <f t="shared" si="2"/>
        <v>1044368.3700000001</v>
      </c>
    </row>
    <row r="25" spans="1:25" s="21" customFormat="1" x14ac:dyDescent="0.25">
      <c r="A25" s="2" t="s">
        <v>26</v>
      </c>
      <c r="B25" s="39">
        <f>B26+B27+B28+B29+B30+B31+B32+B33+B34</f>
        <v>7172253</v>
      </c>
      <c r="C25" s="39">
        <f>C26+C27+C28+C29+C30+C31+C32+C33+C34</f>
        <v>7361853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756202.4</v>
      </c>
      <c r="H25" s="1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845227.24</v>
      </c>
      <c r="L25" s="13">
        <f t="shared" si="6"/>
        <v>215803.62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4118344.95</v>
      </c>
      <c r="Y25" s="44"/>
    </row>
    <row r="26" spans="1:25" ht="30" x14ac:dyDescent="0.25">
      <c r="A26" s="5" t="s">
        <v>27</v>
      </c>
      <c r="B26" s="41">
        <v>366253</v>
      </c>
      <c r="C26" s="41">
        <v>366253</v>
      </c>
      <c r="D26" s="17"/>
      <c r="E26" s="17">
        <v>91318.76</v>
      </c>
      <c r="F26" s="45">
        <v>7200</v>
      </c>
      <c r="G26" s="45">
        <v>22202.400000000001</v>
      </c>
      <c r="H26" s="45">
        <v>19354</v>
      </c>
      <c r="I26" s="45">
        <v>7200</v>
      </c>
      <c r="J26" s="45">
        <v>3600</v>
      </c>
      <c r="K26" s="51">
        <v>7200</v>
      </c>
      <c r="L26" s="45">
        <v>95871.679999999993</v>
      </c>
      <c r="M26" s="45"/>
      <c r="N26" s="16"/>
      <c r="O26" s="16"/>
      <c r="P26" s="42">
        <f t="shared" si="2"/>
        <v>253946.84</v>
      </c>
    </row>
    <row r="27" spans="1:25" x14ac:dyDescent="0.25">
      <c r="A27" s="5" t="s">
        <v>28</v>
      </c>
      <c r="B27" s="41">
        <v>424000</v>
      </c>
      <c r="C27" s="41">
        <v>350000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0</v>
      </c>
    </row>
    <row r="28" spans="1:25" ht="30" x14ac:dyDescent="0.25">
      <c r="A28" s="5" t="s">
        <v>29</v>
      </c>
      <c r="B28" s="41">
        <v>190000</v>
      </c>
      <c r="C28" s="41">
        <v>290000</v>
      </c>
      <c r="D28" s="23"/>
      <c r="E28" s="17">
        <v>96560.7</v>
      </c>
      <c r="F28" s="23"/>
      <c r="G28" s="45"/>
      <c r="H28" s="24"/>
      <c r="I28" s="45">
        <v>47082</v>
      </c>
      <c r="J28" s="45">
        <v>7407.57</v>
      </c>
      <c r="K28" s="45">
        <v>29904.5</v>
      </c>
      <c r="L28" s="24"/>
      <c r="M28" s="24"/>
      <c r="N28" s="24"/>
      <c r="O28" s="24"/>
      <c r="P28" s="42">
        <f t="shared" si="2"/>
        <v>180954.77000000002</v>
      </c>
    </row>
    <row r="29" spans="1:25" x14ac:dyDescent="0.25">
      <c r="A29" s="5" t="s">
        <v>30</v>
      </c>
      <c r="B29" s="41">
        <v>100000</v>
      </c>
      <c r="C29" s="41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N29" s="14"/>
      <c r="O29" s="14"/>
      <c r="P29" s="42">
        <f t="shared" si="2"/>
        <v>34725.9</v>
      </c>
    </row>
    <row r="30" spans="1:25" ht="30" x14ac:dyDescent="0.25">
      <c r="A30" s="5" t="s">
        <v>31</v>
      </c>
      <c r="B30" s="41">
        <v>550000</v>
      </c>
      <c r="C30" s="41">
        <v>350000</v>
      </c>
      <c r="D30" s="17"/>
      <c r="E30" s="17"/>
      <c r="F30" s="17">
        <v>39608</v>
      </c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39608</v>
      </c>
    </row>
    <row r="31" spans="1:25" ht="30" x14ac:dyDescent="0.25">
      <c r="A31" s="5" t="s">
        <v>32</v>
      </c>
      <c r="B31" s="41">
        <v>0</v>
      </c>
      <c r="C31" s="41">
        <v>30000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25" ht="30" x14ac:dyDescent="0.25">
      <c r="A32" s="5" t="s">
        <v>33</v>
      </c>
      <c r="B32" s="41">
        <v>4604000</v>
      </c>
      <c r="C32" s="41">
        <v>4604000</v>
      </c>
      <c r="D32" s="23"/>
      <c r="E32" s="17">
        <v>16790.349999999999</v>
      </c>
      <c r="F32" s="24"/>
      <c r="G32" s="45">
        <v>734000</v>
      </c>
      <c r="H32" s="24"/>
      <c r="I32" s="45">
        <v>708160</v>
      </c>
      <c r="J32" s="45">
        <v>658300</v>
      </c>
      <c r="K32" s="45">
        <v>675586.55</v>
      </c>
      <c r="L32" s="45"/>
      <c r="M32" s="45"/>
      <c r="N32" s="54"/>
      <c r="O32" s="16"/>
      <c r="P32" s="42">
        <f t="shared" si="2"/>
        <v>2792836.9000000004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938000</v>
      </c>
      <c r="C34" s="41">
        <v>1271600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>
        <v>132536.19</v>
      </c>
      <c r="L34" s="14">
        <v>119931.94</v>
      </c>
      <c r="M34" s="16"/>
      <c r="N34" s="16"/>
      <c r="O34" s="16"/>
      <c r="P34" s="42">
        <f t="shared" si="2"/>
        <v>816272.54</v>
      </c>
    </row>
    <row r="35" spans="1:21" x14ac:dyDescent="0.25">
      <c r="A35" s="2" t="s">
        <v>36</v>
      </c>
      <c r="B35" s="39">
        <f t="shared" ref="B35:C35" si="7">B36+B37+B38+B39+B40+B41+B42</f>
        <v>2000000</v>
      </c>
      <c r="C35" s="39">
        <f t="shared" si="7"/>
        <v>70436000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23635766.670000002</v>
      </c>
      <c r="M35" s="13">
        <f t="shared" si="9"/>
        <v>0</v>
      </c>
      <c r="N35" s="13">
        <f t="shared" si="9"/>
        <v>0</v>
      </c>
      <c r="O35" s="13"/>
      <c r="P35" s="42">
        <f t="shared" si="2"/>
        <v>45990233.340000004</v>
      </c>
    </row>
    <row r="36" spans="1:21" ht="30" x14ac:dyDescent="0.25">
      <c r="A36" s="5" t="s">
        <v>37</v>
      </c>
      <c r="B36" s="41">
        <v>2000000</v>
      </c>
      <c r="C36" s="41">
        <v>70436000</v>
      </c>
      <c r="D36" s="42"/>
      <c r="E36" s="17"/>
      <c r="F36" s="17"/>
      <c r="G36" s="17"/>
      <c r="H36" s="17">
        <v>22354466.670000002</v>
      </c>
      <c r="I36" s="17"/>
      <c r="J36" s="17"/>
      <c r="K36" s="17"/>
      <c r="L36" s="17">
        <v>23635766.670000002</v>
      </c>
      <c r="M36" s="16"/>
      <c r="N36" s="16"/>
      <c r="O36" s="16"/>
      <c r="P36" s="42">
        <f t="shared" si="2"/>
        <v>45990233.340000004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16728938</v>
      </c>
      <c r="C51" s="39">
        <f>C52+C53+C54+C55+C56+C57+C58+C59+C60</f>
        <v>3010183.67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156202.51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597016.16999999993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15086972</v>
      </c>
      <c r="C52" s="41">
        <v>427217.67</v>
      </c>
      <c r="D52" s="42"/>
      <c r="E52" s="17"/>
      <c r="F52" s="14"/>
      <c r="G52" s="17">
        <v>115640</v>
      </c>
      <c r="H52" s="17"/>
      <c r="I52" s="17"/>
      <c r="J52" s="17">
        <v>26159.29</v>
      </c>
      <c r="K52" s="17"/>
      <c r="L52" s="17">
        <v>71242.509999999995</v>
      </c>
      <c r="M52" s="16"/>
      <c r="N52" s="17"/>
      <c r="O52" s="17"/>
      <c r="P52" s="42">
        <f t="shared" si="2"/>
        <v>213041.8</v>
      </c>
    </row>
    <row r="53" spans="1:20" ht="30" x14ac:dyDescent="0.25">
      <c r="A53" s="5" t="s">
        <v>54</v>
      </c>
      <c r="B53" s="41">
        <v>1641966</v>
      </c>
      <c r="C53" s="41">
        <v>783966</v>
      </c>
      <c r="D53" s="42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>
        <v>99000</v>
      </c>
      <c r="D56" s="42"/>
      <c r="E56" s="17"/>
      <c r="F56" s="17"/>
      <c r="G56" s="17"/>
      <c r="H56" s="17"/>
      <c r="I56" s="17"/>
      <c r="J56" s="17"/>
      <c r="L56" s="17">
        <v>84960</v>
      </c>
      <c r="M56" s="16"/>
      <c r="N56" s="17"/>
      <c r="O56" s="17"/>
      <c r="P56" s="13">
        <f t="shared" si="2"/>
        <v>84960</v>
      </c>
    </row>
    <row r="57" spans="1:20" ht="30" x14ac:dyDescent="0.25">
      <c r="A57" s="5" t="s">
        <v>58</v>
      </c>
      <c r="B57" s="41"/>
      <c r="C57" s="41"/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>
        <v>1700000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303454708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19191492.209999997</v>
      </c>
      <c r="L73" s="18">
        <f t="shared" ref="L73:N73" si="19">+L9+L15+L25+L35+L43+L51+L61+L66+L69</f>
        <v>40182021.25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185015857.50999999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30"/>
      <c r="M74" s="30"/>
      <c r="N74" s="30"/>
      <c r="O74" s="30"/>
      <c r="P74" s="46">
        <f t="shared" ref="P74:P89" si="20">SUM(D74:O74)</f>
        <v>0</v>
      </c>
      <c r="Q74" s="16"/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303454708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19191492.209999997</v>
      </c>
      <c r="L89" s="19">
        <f t="shared" si="22"/>
        <v>40182021.25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185015857.50999999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s="57" t="s">
        <v>124</v>
      </c>
      <c r="B91" s="57"/>
      <c r="D91" s="14"/>
      <c r="E91" s="14"/>
      <c r="F91" s="14"/>
    </row>
    <row r="92" spans="1:20" x14ac:dyDescent="0.25">
      <c r="A92" s="65" t="s">
        <v>125</v>
      </c>
      <c r="B92" s="65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07" spans="1:17" ht="18.75" x14ac:dyDescent="0.3">
      <c r="A107" s="52"/>
      <c r="B107" s="52"/>
      <c r="C107" s="52"/>
      <c r="D107" s="52"/>
      <c r="E107" s="52"/>
      <c r="F107" s="52"/>
      <c r="G107" s="52"/>
      <c r="H107" s="52"/>
    </row>
    <row r="109" spans="1:17" ht="18.75" x14ac:dyDescent="0.3">
      <c r="A109" s="52" t="s">
        <v>126</v>
      </c>
      <c r="B109" s="52"/>
      <c r="C109" s="52"/>
      <c r="D109" s="52"/>
      <c r="E109" s="52"/>
      <c r="F109" s="52"/>
      <c r="G109" s="52"/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1:17" ht="18.75" x14ac:dyDescent="0.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1:17" ht="18.75" x14ac:dyDescent="0.3">
      <c r="A112" s="52"/>
      <c r="B112" s="52"/>
      <c r="C112" s="52"/>
      <c r="D112" s="53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ht="18.75" x14ac:dyDescent="0.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ht="18.75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8">
    <mergeCell ref="A110:G110"/>
    <mergeCell ref="A1:P1"/>
    <mergeCell ref="A2:P2"/>
    <mergeCell ref="A4:P4"/>
    <mergeCell ref="A3:P3"/>
    <mergeCell ref="A5:P5"/>
    <mergeCell ref="A92:B92"/>
    <mergeCell ref="A91:B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36702-73AD-49FB-92E2-63BA7552D9AD}"/>
</file>

<file path=customXml/itemProps2.xml><?xml version="1.0" encoding="utf-8"?>
<ds:datastoreItem xmlns:ds="http://schemas.openxmlformats.org/officeDocument/2006/customXml" ds:itemID="{DAEB942C-7D6E-4175-931C-F78277C84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2024-09-06T13:49:25Z</cp:lastPrinted>
  <dcterms:created xsi:type="dcterms:W3CDTF">2018-04-17T18:57:16Z</dcterms:created>
  <dcterms:modified xsi:type="dcterms:W3CDTF">2024-10-07T19:37:49Z</dcterms:modified>
  <cp:category/>
  <cp:contentStatus/>
</cp:coreProperties>
</file>