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10"/>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2135A1E2-6AD1-44D0-BF5A-FF0891A3C1D3}" xr6:coauthVersionLast="47" xr6:coauthVersionMax="47" xr10:uidLastSave="{00000000-0000-0000-0000-000000000000}"/>
  <bookViews>
    <workbookView xWindow="-120" yWindow="-120" windowWidth="29040" windowHeight="15720" tabRatio="593" firstSheet="32" activeTab="32"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r:id="rId33"/>
    <sheet name="AGOSTO 2024 (2)" sheetId="34" state="hidden"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<sst xmlns="http://schemas.openxmlformats.org/spreadsheetml/2006/main" count="2743" uniqueCount="884">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</sst>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639">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outline="0">
        <bottom style="medium">
          <color indexed="64"/>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border>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border>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638" totalsRowDxfId="637" headerRowBorderDxfId="635" tableBorderDxfId="636">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633" totalsRowDxfId="634"/>
    <tableColumn id="2" xr3:uid="{9B3935A4-FA47-49F4-9406-2235A52A192D}" name="FECHA" dataDxfId="631" totalsRowDxfId="632"/>
    <tableColumn id="3" xr3:uid="{ECD77BE0-8843-4D2C-82CE-82F68C8DDED6}" name="PROVEEDOR" dataDxfId="629" totalsRowDxfId="630"/>
    <tableColumn id="4" xr3:uid="{EB92A2EA-250A-4D86-854A-13D3E863A16D}" name="CONCEPTO" totalsRowLabel="TOTAL GENERAL:" dataDxfId="627" totalsRowDxfId="628"/>
    <tableColumn id="5" xr3:uid="{18825AF1-C45E-4E07-B961-3CBF22E0FC4B}" name="MONTO" totalsRowFunction="sum" dataDxfId="625" totalsRowDxfId="626"/>
    <tableColumn id="8" xr3:uid="{8B959F36-7414-4887-AAD2-0CE760EE23C9}" name="FORMA DE PAGO" dataDxfId="623" totalsRowDxfId="624"/>
    <tableColumn id="6" xr3:uid="{891F7F77-DA2B-4EB3-9AB5-0C5B4A3FAADF}" name="FECHA LIMITE DE PAGO" dataDxfId="621" totalsRowDxfId="622"/>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470" dataDxfId="469" totalsRowDxfId="468" headerRowBorderDxfId="466" tableBorderDxfId="467">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464" totalsRowDxfId="465"/>
    <tableColumn id="2" xr3:uid="{0F5DF256-2A45-45C4-A9AA-875B724EDD81}" name="FECHA" dataDxfId="462" totalsRowDxfId="463"/>
    <tableColumn id="3" xr3:uid="{95A0E7E5-3224-454B-B5EA-4B859CC56CC8}" name="PROVEEDOR" dataDxfId="460" totalsRowDxfId="461"/>
    <tableColumn id="4" xr3:uid="{800EFE4D-C83C-4C5E-9614-571A8F3A58AB}" name="CONCEPTO" totalsRowLabel="TOTAL GENERAL:" dataDxfId="458" totalsRowDxfId="459"/>
    <tableColumn id="5" xr3:uid="{483F9061-8FE0-4306-B615-74F2DB839D35}" name="MONTO" totalsRowFunction="sum" dataDxfId="456" totalsRowDxfId="457"/>
    <tableColumn id="8" xr3:uid="{4A4F0FF3-ADD9-482D-9A01-15883F023BAA}" name="FORMA DE PAGO" dataDxfId="454" totalsRowDxfId="455"/>
    <tableColumn id="6" xr3:uid="{E5D510FF-B6E3-4587-9E26-1A1E73FAC2D6}" name="FECHA LIMITE DE PAGO" dataDxfId="452" totalsRowDxfId="453"/>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451" dataDxfId="450" totalsRowDxfId="449" headerRowBorderDxfId="447" tableBorderDxfId="448">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445" totalsRowDxfId="446"/>
    <tableColumn id="2" xr3:uid="{BEA600EA-7F29-4E14-AB6D-6633843338AD}" name="FECHA" dataDxfId="443" totalsRowDxfId="444"/>
    <tableColumn id="3" xr3:uid="{F68E1766-2F09-40F7-ACD3-09615072DE9C}" name="PROVEEDOR" dataDxfId="441" totalsRowDxfId="442"/>
    <tableColumn id="4" xr3:uid="{AABD3E7E-8E0E-4336-95A5-60C3E7F624D1}" name="CONCEPTO" totalsRowLabel="TOTAL GENERAL:" dataDxfId="439" totalsRowDxfId="440"/>
    <tableColumn id="5" xr3:uid="{196D70A9-4C17-4C41-9C60-6B36E9379C55}" name="MONTO" totalsRowFunction="sum" dataDxfId="437" totalsRowDxfId="438"/>
    <tableColumn id="8" xr3:uid="{22926E7D-20FC-42FD-B802-5E9C47FA1CC6}" name="FORMA DE PAGO" dataDxfId="435" totalsRowDxfId="436"/>
    <tableColumn id="6" xr3:uid="{4919828C-4592-4724-A61B-94FD9F77D735}" name="FECHA LIMITE DE PAGO" dataDxfId="433" totalsRowDxfId="434"/>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432" dataDxfId="431" totalsRowDxfId="430" headerRowBorderDxfId="428" tableBorderDxfId="429">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426" totalsRowDxfId="427"/>
    <tableColumn id="2" xr3:uid="{12E05E16-4B17-471C-89FB-B197ED3E79EC}" name="FECHA" dataDxfId="424" totalsRowDxfId="425"/>
    <tableColumn id="3" xr3:uid="{CE2BCD4A-C91B-4818-AE46-2A02F399D3E0}" name="PROVEEDOR" dataDxfId="422" totalsRowDxfId="423"/>
    <tableColumn id="4" xr3:uid="{97688456-0E1B-4C65-A5A4-4824E3DA4178}" name="CONCEPTO" totalsRowLabel="TOTAL GENERAL:" dataDxfId="420" totalsRowDxfId="421"/>
    <tableColumn id="5" xr3:uid="{3706FE68-40B9-4204-855F-98655A34D013}" name="MONTO" totalsRowFunction="sum" dataDxfId="418" totalsRowDxfId="419"/>
    <tableColumn id="8" xr3:uid="{E863E914-70D3-4EF0-B56F-E04279C1E40A}" name="FORMA DE PAGO" dataDxfId="416" totalsRowDxfId="417"/>
    <tableColumn id="6" xr3:uid="{5FCF35E2-9663-404A-BCEA-B058219FD697}" name="FECHA LIMITE DE PAGO" dataDxfId="414" totalsRowDxfId="415"/>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413" dataDxfId="412" totalsRowDxfId="411" headerRowBorderDxfId="409" tableBorderDxfId="410">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407" totalsRowDxfId="408"/>
    <tableColumn id="2" xr3:uid="{4D1ED9A6-124D-492E-8257-5B008F2BD4DD}" name="FECHA" dataDxfId="405" totalsRowDxfId="406"/>
    <tableColumn id="3" xr3:uid="{6296E86B-C0A7-415D-A683-CECCE4FBCD7F}" name="PROVEEDOR" dataDxfId="403" totalsRowDxfId="404"/>
    <tableColumn id="4" xr3:uid="{33061ED7-75FF-479B-AD2F-3E437A0E3D39}" name="CONCEPTO" totalsRowLabel="TOTAL GENERAL:" dataDxfId="401" totalsRowDxfId="402"/>
    <tableColumn id="5" xr3:uid="{5F60C550-30AF-402B-8195-7B5DEFCF5C21}" name="MONTO" totalsRowFunction="sum" dataDxfId="399" totalsRowDxfId="400"/>
    <tableColumn id="8" xr3:uid="{A0B9F006-7A19-4A25-B447-F7A25B0956D9}" name="FORMA DE PAGO" dataDxfId="397" totalsRowDxfId="398"/>
    <tableColumn id="6" xr3:uid="{4D6E829C-16F6-4320-9D67-6145558C665A}" name="FECHA LIMITE DE PAGO" dataDxfId="395" totalsRowDxfId="396"/>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394" dataDxfId="393" totalsRowDxfId="392" headerRowBorderDxfId="390" tableBorderDxfId="391">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388" totalsRowDxfId="389"/>
    <tableColumn id="2" xr3:uid="{1AA9D02F-CABD-4A19-84E1-20E64C20C3ED}" name="FECHA" dataDxfId="386" totalsRowDxfId="387"/>
    <tableColumn id="3" xr3:uid="{092A2BA7-962F-4D60-B55A-2032A309E478}" name="PROVEEDOR" dataDxfId="384" totalsRowDxfId="385"/>
    <tableColumn id="4" xr3:uid="{88D207E1-4C95-4F92-B2D7-A250F1D59A39}" name="CONCEPTO" totalsRowLabel="TOTAL GENERAL:" dataDxfId="382" totalsRowDxfId="383"/>
    <tableColumn id="5" xr3:uid="{DF60F615-E4E5-4614-A7B9-9A24E70AF161}" name="MONTO" totalsRowFunction="sum" dataDxfId="380" totalsRowDxfId="381"/>
    <tableColumn id="8" xr3:uid="{4AF6E0BD-23A8-454E-B950-641730D74855}" name="FORMA DE PAGO" dataDxfId="378" totalsRowDxfId="379"/>
    <tableColumn id="6" xr3:uid="{096FB6EF-AC50-4997-9D3F-22655D1075EE}" name="FECHA LIMITE DE PAGO" dataDxfId="376" totalsRowDxfId="377"/>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375" dataDxfId="374" totalsRowDxfId="373" headerRowBorderDxfId="371" tableBorderDxfId="372">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369" totalsRowDxfId="370"/>
    <tableColumn id="2" xr3:uid="{D7458C8C-C455-414F-A4F9-09BC1A93CF38}" name="FECHA" dataDxfId="367" totalsRowDxfId="368"/>
    <tableColumn id="3" xr3:uid="{6C387702-B30B-4FC9-827A-C7E9E010A14D}" name="PROVEEDOR" dataDxfId="365" totalsRowDxfId="366"/>
    <tableColumn id="4" xr3:uid="{9902FE97-975F-4C80-B2E7-C03291304D7D}" name="CONCEPTO" totalsRowLabel="TOTAL GENERAL:" dataDxfId="363" totalsRowDxfId="364"/>
    <tableColumn id="5" xr3:uid="{3C44E9DD-8613-435F-A67F-B3F4C3CE8E35}" name="MONTO" totalsRowFunction="sum" dataDxfId="361" totalsRowDxfId="362"/>
    <tableColumn id="8" xr3:uid="{031AEE32-8CE1-4C0F-90B3-B015ADD24647}" name="FORMA DE PAGO" dataDxfId="359" totalsRowDxfId="360"/>
    <tableColumn id="6" xr3:uid="{77787E14-81D1-4F2F-8A68-51B48394F7F5}" name="FECHA LIMITE DE PAGO" dataDxfId="357" totalsRowDxfId="358"/>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356" dataDxfId="355" totalsRowDxfId="354" headerRowBorderDxfId="352" tableBorderDxfId="353">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350" totalsRowDxfId="351"/>
    <tableColumn id="2" xr3:uid="{27252476-946B-4EAC-9048-4C60D5129DCD}" name="FECHA" dataDxfId="348" totalsRowDxfId="349"/>
    <tableColumn id="3" xr3:uid="{4C104FAD-FCFA-49D3-88BC-DEC0DC7FC868}" name="PROVEEDOR" dataDxfId="346" totalsRowDxfId="347"/>
    <tableColumn id="4" xr3:uid="{0892A1A0-E959-4C26-9A84-25E42EF17AD5}" name="CONCEPTO" totalsRowLabel="TOTAL GENERAL:" dataDxfId="344" totalsRowDxfId="345"/>
    <tableColumn id="5" xr3:uid="{3ADDE51C-B5F9-4611-B02D-646F9CAF23BA}" name="MONTO" totalsRowFunction="sum" dataDxfId="342" totalsRowDxfId="343"/>
    <tableColumn id="8" xr3:uid="{FC2E9AF5-3184-426E-AE2A-A91B0CB35229}" name="FORMA DE PAGO" dataDxfId="340" totalsRowDxfId="341"/>
    <tableColumn id="6" xr3:uid="{42330391-53CA-4707-897B-9D81F6EA46E8}" name="FECHA LIMITE DE PAGO" dataDxfId="338" totalsRowDxfId="339"/>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337" dataDxfId="336" totalsRowDxfId="335" headerRowBorderDxfId="333" tableBorderDxfId="334">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331" totalsRowDxfId="332"/>
    <tableColumn id="2" xr3:uid="{8A6582F9-FA16-4704-AF79-1EC1DCF4774B}" name="FECHA" dataDxfId="329" totalsRowDxfId="330"/>
    <tableColumn id="3" xr3:uid="{1B8DA392-A7E4-4B34-A5AF-5A3CFCC4413A}" name="PROVEEDOR" dataDxfId="327" totalsRowDxfId="328"/>
    <tableColumn id="4" xr3:uid="{02F8D64E-87B5-41AD-8390-8BBB07DB912D}" name="CONCEPTO" totalsRowLabel="TOTAL GENERAL:" dataDxfId="325" totalsRowDxfId="326"/>
    <tableColumn id="5" xr3:uid="{F3F37203-391E-4963-9CD5-3CDE269267AD}" name="MONTO" totalsRowFunction="sum" dataDxfId="323" totalsRowDxfId="324"/>
    <tableColumn id="8" xr3:uid="{F26D87EE-49AB-4101-8C3C-3418DA3D3651}" name="FORMA DE PAGO" dataDxfId="321" totalsRowDxfId="322"/>
    <tableColumn id="6" xr3:uid="{25DDD5B8-06CD-440C-95B0-14579D9805EE}" name="FECHA LIMITE DE PAGO" dataDxfId="319" totalsRowDxfId="320"/>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318" dataDxfId="317" totalsRowDxfId="316" headerRowBorderDxfId="314" tableBorderDxfId="315">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312" totalsRowDxfId="313"/>
    <tableColumn id="2" xr3:uid="{A0218590-7914-40BF-8F70-E83E4876CD08}" name="FECHA" dataDxfId="310" totalsRowDxfId="311"/>
    <tableColumn id="3" xr3:uid="{5EBDC8C1-B7FE-4AB3-9D9C-C3C4EFF0DA04}" name="PROVEEDOR" dataDxfId="308" totalsRowDxfId="309"/>
    <tableColumn id="4" xr3:uid="{BAFB907B-9ED8-4ED2-A95A-27E5E551B0F8}" name="CONCEPTO" totalsRowLabel="TOTAL GENERAL:" dataDxfId="306" totalsRowDxfId="307"/>
    <tableColumn id="5" xr3:uid="{585A06DD-174C-4472-825D-444C9C1E5785}" name="MONTO" totalsRowFunction="sum" dataDxfId="304" totalsRowDxfId="305"/>
    <tableColumn id="8" xr3:uid="{A465FD84-A439-4E0A-83AE-B2198AD2DB85}" name="FORMA DE PAGO" dataDxfId="302" totalsRowDxfId="303"/>
    <tableColumn id="6" xr3:uid="{1EF219B9-9B32-40D8-A641-ED4E95DDC61D}" name="FECHA LIMITE DE PAGO" dataDxfId="300" totalsRowDxfId="301"/>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299" dataDxfId="298" totalsRowDxfId="297" headerRowBorderDxfId="295" tableBorderDxfId="296">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293" totalsRowDxfId="294"/>
    <tableColumn id="2" xr3:uid="{AF17DFE3-5EFC-420A-965E-92BECA2EF1F3}" name="FECHA" dataDxfId="291" totalsRowDxfId="292"/>
    <tableColumn id="3" xr3:uid="{55617F7A-6F0F-419C-A1F7-B45411E1894E}" name="PROVEEDOR" dataDxfId="289" totalsRowDxfId="290"/>
    <tableColumn id="4" xr3:uid="{D801518C-FC11-4997-8BBC-C2B539532216}" name="CONCEPTO" totalsRowLabel="TOTAL GENERAL:" dataDxfId="287" totalsRowDxfId="288"/>
    <tableColumn id="5" xr3:uid="{7D554947-3BBE-428F-BFB0-69BCCB5F1D63}" name="MONTO" totalsRowFunction="sum" dataDxfId="285" totalsRowDxfId="286"/>
    <tableColumn id="8" xr3:uid="{52B6929E-0EDA-4946-8B65-B327BF88CF67}" name="FORMA DE PAGO" dataDxfId="283" totalsRowDxfId="284"/>
    <tableColumn id="6" xr3:uid="{2A665773-D4DF-4B8C-8B93-E40E0DA3F36C}" name="FECHA LIMITE DE PAGO" dataDxfId="281" totalsRowDxfId="282"/>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620" totalsRowDxfId="619" headerRowBorderDxfId="617" tableBorderDxfId="618">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615" totalsRowDxfId="616"/>
    <tableColumn id="2" xr3:uid="{00000000-0010-0000-0000-000002000000}" name="FECHA" dataDxfId="613" totalsRowDxfId="614"/>
    <tableColumn id="3" xr3:uid="{00000000-0010-0000-0000-000003000000}" name="PROVEEDOR" dataDxfId="611" totalsRowDxfId="612"/>
    <tableColumn id="4" xr3:uid="{00000000-0010-0000-0000-000004000000}" name="CONCEPTO" totalsRowLabel="TOTAL GENERAL:" dataDxfId="609" totalsRowDxfId="610"/>
    <tableColumn id="5" xr3:uid="{00000000-0010-0000-0000-000005000000}" name="MONTO" totalsRowFunction="sum" dataDxfId="607" totalsRowDxfId="608"/>
    <tableColumn id="8" xr3:uid="{00000000-0010-0000-0000-000008000000}" name="FORMA DE PAGO" dataDxfId="605" totalsRowDxfId="606"/>
    <tableColumn id="6" xr3:uid="{00000000-0010-0000-0000-000006000000}" name="FECHA LIMITE DE PAGO" dataDxfId="603" totalsRowDxfId="604"/>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280" dataDxfId="279" totalsRowDxfId="278" headerRowBorderDxfId="276" tableBorderDxfId="277">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274" totalsRowDxfId="275"/>
    <tableColumn id="2" xr3:uid="{B4E4B730-31D6-4B6E-9117-F1449F893178}" name="FECHA" dataDxfId="272" totalsRowDxfId="273"/>
    <tableColumn id="3" xr3:uid="{B28CEDF3-E32D-4A95-A6D2-AC0C2CD836E7}" name="PROVEEDOR" dataDxfId="270" totalsRowDxfId="271"/>
    <tableColumn id="4" xr3:uid="{57FD63F9-DEF6-4369-A39D-FD67A0859A10}" name="CONCEPTO" totalsRowLabel="TOTAL GENERAL:" dataDxfId="268" totalsRowDxfId="269"/>
    <tableColumn id="5" xr3:uid="{9581C6CD-AF05-4697-8D88-919D79ED0C22}" name="MONTO" totalsRowFunction="sum" dataDxfId="266" totalsRowDxfId="267"/>
    <tableColumn id="8" xr3:uid="{454411D9-6D0E-4765-8283-D3B88E2D9271}" name="FORMA DE PAGO" dataDxfId="264" totalsRowDxfId="265"/>
    <tableColumn id="6" xr3:uid="{E4091C9F-7A31-480B-9D64-CE7A877AB0E7}" name="FECHA LIMITE DE PAGO" dataDxfId="262" totalsRowDxfId="263"/>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261" dataDxfId="260" totalsRowDxfId="259" headerRowBorderDxfId="257" tableBorderDxfId="258">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255" totalsRowDxfId="256"/>
    <tableColumn id="2" xr3:uid="{9C820498-EE5F-4C02-9128-621A74915CB2}" name="FECHA" dataDxfId="253" totalsRowDxfId="254"/>
    <tableColumn id="3" xr3:uid="{DBA26E6A-5AC0-476E-A211-F3200C5EECE0}" name="PROVEEDOR" dataDxfId="251" totalsRowDxfId="252"/>
    <tableColumn id="4" xr3:uid="{90FEBC2D-BAB7-4B57-A17D-23E332511B7F}" name="CONCEPTO" totalsRowLabel="TOTAL GENERAL:" dataDxfId="249" totalsRowDxfId="250"/>
    <tableColumn id="5" xr3:uid="{FB3D442B-A0DE-4852-9BD4-DBB35930C512}" name="MONTO" totalsRowFunction="sum" dataDxfId="247" totalsRowDxfId="248"/>
    <tableColumn id="8" xr3:uid="{02EAC58F-4B07-406A-8B5C-1E3BE91450CB}" name="FORMA DE PAGO" dataDxfId="245" totalsRowDxfId="246"/>
    <tableColumn id="6" xr3:uid="{2666535E-23C0-4CA2-A133-F0AFD9453465}" name="FECHA LIMITE DE PAGO" dataDxfId="243" totalsRowDxfId="244"/>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242" dataDxfId="241" totalsRowDxfId="240" headerRowBorderDxfId="238" tableBorderDxfId="239">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236" totalsRowDxfId="237"/>
    <tableColumn id="2" xr3:uid="{67183E79-5F5B-49FE-883C-E8D7CBF719D3}" name="FECHA" dataDxfId="234" totalsRowDxfId="235"/>
    <tableColumn id="3" xr3:uid="{AB476FEA-D0B9-4787-8586-81AE4C805CEA}" name="PROVEEDOR" dataDxfId="232" totalsRowDxfId="233"/>
    <tableColumn id="4" xr3:uid="{C357BC8F-874F-43A4-A5D3-2F11BA81F6D9}" name="CONCEPTO" totalsRowLabel="TOTAL GENERAL:" dataDxfId="230" totalsRowDxfId="231"/>
    <tableColumn id="5" xr3:uid="{D1CC49F5-C24E-43F2-8CAD-EC67E02465EE}" name="MONTO" totalsRowFunction="sum" dataDxfId="228" totalsRowDxfId="229"/>
    <tableColumn id="8" xr3:uid="{34A02EF5-331E-4BAD-89CD-E1C5D67F5C71}" name="FORMA DE PAGO" dataDxfId="226" totalsRowDxfId="227"/>
    <tableColumn id="6" xr3:uid="{5C1A35EE-BC28-4123-91A3-AD2404FF1768}" name="FECHA LIMITE DE PAGO" dataDxfId="224" totalsRowDxfId="225"/>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223" dataDxfId="222" totalsRowDxfId="221" headerRowBorderDxfId="219" tableBorderDxfId="220">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217" totalsRowDxfId="218"/>
    <tableColumn id="2" xr3:uid="{E8AF7748-4186-4C0B-B054-D75E5044DFFC}" name="FECHA" dataDxfId="215" totalsRowDxfId="216"/>
    <tableColumn id="3" xr3:uid="{C8B0BB0F-3D2A-42E3-8670-A3A11C49E15A}" name="PROVEEDOR" dataDxfId="213" totalsRowDxfId="214"/>
    <tableColumn id="4" xr3:uid="{333452BA-E129-47D8-9E74-82C3AE056202}" name="CONCEPTO" totalsRowLabel="TOTAL GENERAL:" dataDxfId="211" totalsRowDxfId="212"/>
    <tableColumn id="5" xr3:uid="{912D8CB6-6C05-4714-9961-FBB13F91B029}" name="MONTO" totalsRowFunction="sum" dataDxfId="209" totalsRowDxfId="210"/>
    <tableColumn id="8" xr3:uid="{C617608E-78C7-4C68-8D56-688F2E283AFF}" name="FORMA DE PAGO" dataDxfId="207" totalsRowDxfId="208"/>
    <tableColumn id="6" xr3:uid="{A40062D4-B9E6-496B-A721-9D9A58941202}" name="FECHA LIMITE DE PAGO" dataDxfId="205" totalsRowDxfId="206"/>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204" dataDxfId="203" totalsRowDxfId="202" headerRowBorderDxfId="200" tableBorderDxfId="201">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198" totalsRowDxfId="199"/>
    <tableColumn id="2" xr3:uid="{688FB80B-7FF1-4659-B7B6-58F24EE348C1}" name="FECHA" dataDxfId="196" totalsRowDxfId="197"/>
    <tableColumn id="3" xr3:uid="{3216A280-A932-4329-8DFC-CA17D980319C}" name="PROVEEDOR" dataDxfId="194" totalsRowDxfId="195"/>
    <tableColumn id="4" xr3:uid="{39068019-77A1-4DD6-B85F-B7088AF20606}" name="CONCEPTO" totalsRowLabel="TOTAL GENERAL:" dataDxfId="192" totalsRowDxfId="193"/>
    <tableColumn id="5" xr3:uid="{691454B5-FC0A-4AC4-A80C-DD1497654DC7}" name="MONTO" totalsRowFunction="sum" dataDxfId="190" totalsRowDxfId="191"/>
    <tableColumn id="8" xr3:uid="{CA60E595-ED6D-4D7B-9E09-7FEBA5442B18}" name="FORMA DE PAGO" dataDxfId="188" totalsRowDxfId="189"/>
    <tableColumn id="6" xr3:uid="{E8EF152C-6E36-4D55-A0E7-95712ACBE11A}" name="FECHA LIMITE DE PAGO" dataDxfId="186" totalsRowDxfId="187"/>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185" dataDxfId="184" totalsRowDxfId="183" headerRowBorderDxfId="181" tableBorderDxfId="182">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179" totalsRowDxfId="180"/>
    <tableColumn id="2" xr3:uid="{668CE81E-EA3D-41B0-AE52-E5E4B6902C84}" name="FECHA" dataDxfId="177" totalsRowDxfId="178"/>
    <tableColumn id="3" xr3:uid="{39F3008A-426E-457F-86FF-E2FDFE612F00}" name="PROVEEDOR" dataDxfId="175" totalsRowDxfId="176"/>
    <tableColumn id="4" xr3:uid="{6216FB4E-1206-4E7A-BBA0-2D18F1FF971F}" name="CONCEPTO" totalsRowLabel="TOTAL GENERAL:" dataDxfId="173" totalsRowDxfId="174"/>
    <tableColumn id="5" xr3:uid="{534B3280-A6BC-4A29-8AAD-08A1B47825DF}" name="MONTO" totalsRowFunction="sum" dataDxfId="171" totalsRowDxfId="172"/>
    <tableColumn id="8" xr3:uid="{A0F6B336-CC4A-4A02-B99C-C744C5106CA4}" name="FORMA DE PAGO" dataDxfId="169" totalsRowDxfId="170"/>
    <tableColumn id="6" xr3:uid="{78958482-55B1-4CBF-B478-A738862BAA68}" name="FECHA LIMITE DE PAGO" dataDxfId="167" totalsRowDxfId="168"/>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166" dataDxfId="165" totalsRowDxfId="164" headerRowBorderDxfId="162" tableBorderDxfId="163">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160" totalsRowDxfId="161"/>
    <tableColumn id="2" xr3:uid="{877261B3-B3A1-4E0D-AC7F-07EB6D31FFA7}" name="FECHA" dataDxfId="158" totalsRowDxfId="159"/>
    <tableColumn id="3" xr3:uid="{5FD44AB7-08F8-4FB2-BB15-C7514958B7C5}" name="PROVEEDOR" dataDxfId="156" totalsRowDxfId="157"/>
    <tableColumn id="4" xr3:uid="{E82C6C1E-4F55-4364-B684-BA09D49F751E}" name="CONCEPTO" totalsRowLabel="TOTAL GENERAL:" dataDxfId="154" totalsRowDxfId="155"/>
    <tableColumn id="5" xr3:uid="{4DB1C24F-B462-4298-80D6-65BDF3161947}" name="MONTO" totalsRowFunction="sum" dataDxfId="152" totalsRowDxfId="153"/>
    <tableColumn id="8" xr3:uid="{F218A485-56A1-442D-A2B9-8D7E8792E560}" name="FORMA DE PAGO" dataDxfId="150" totalsRowDxfId="151"/>
    <tableColumn id="6" xr3:uid="{18685250-86AD-4EDC-BFAF-6C6F74DC2244}" name="FECHA LIMITE DE PAGO" dataDxfId="148" totalsRowDxfId="149"/>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147" dataDxfId="146" totalsRowDxfId="145" headerRowBorderDxfId="143" tableBorderDxfId="144">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141" totalsRowDxfId="142"/>
    <tableColumn id="2" xr3:uid="{DD16AEB7-FEBF-4B29-8503-761866F3CE8D}" name="FECHA" dataDxfId="139" totalsRowDxfId="140"/>
    <tableColumn id="3" xr3:uid="{B4685776-62F9-4DFE-B894-A989EFF0C305}" name="PROVEEDOR" dataDxfId="137" totalsRowDxfId="138"/>
    <tableColumn id="4" xr3:uid="{812FF48F-0273-4062-A999-F27C17E1F0E8}" name="CONCEPTO" totalsRowLabel="TOTAL GENERAL:" dataDxfId="135" totalsRowDxfId="136"/>
    <tableColumn id="5" xr3:uid="{D868DE92-0DD9-4A6F-BD4A-8259B07880D7}" name="MONTO" totalsRowFunction="sum" dataDxfId="133" totalsRowDxfId="134"/>
    <tableColumn id="8" xr3:uid="{D01AB379-4589-4DDB-83B5-5FCEEDCC0C9F}" name="FORMA DE PAGO" dataDxfId="131" totalsRowDxfId="132"/>
    <tableColumn id="6" xr3:uid="{C49EEC54-67C9-4445-ABE4-B6C5EFEBCBEF}" name="FECHA LIMITE DE PAGO" dataDxfId="129" totalsRowDxfId="130"/>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128" dataDxfId="127" totalsRowDxfId="126" headerRowBorderDxfId="124" tableBorderDxfId="125">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122" totalsRowDxfId="123"/>
    <tableColumn id="2" xr3:uid="{69C863AA-F3B8-4C91-87EC-786ECA2CA1A3}" name="FECHA" dataDxfId="120" totalsRowDxfId="121"/>
    <tableColumn id="3" xr3:uid="{87613EFA-BDA4-433C-B174-AD53004B2FF5}" name="PROVEEDOR" dataDxfId="118" totalsRowDxfId="119"/>
    <tableColumn id="4" xr3:uid="{45FA2DA1-2D0C-4859-A19D-068AAA028285}" name="CONCEPTO" totalsRowLabel="TOTAL GENERAL:" dataDxfId="116" totalsRowDxfId="117"/>
    <tableColumn id="5" xr3:uid="{A5708F5C-391E-4D02-9BE0-C1CFAFEE11EB}" name="MONTO" totalsRowFunction="sum" dataDxfId="114" totalsRowDxfId="115"/>
    <tableColumn id="8" xr3:uid="{7286BBB5-467A-49B7-ABCF-2773D44675F2}" name="FORMA DE PAGO" dataDxfId="112" totalsRowDxfId="113"/>
    <tableColumn id="6" xr3:uid="{0508A318-5DA0-4F14-8525-36DF5F8A96ED}" name="FECHA LIMITE DE PAGO" dataDxfId="110" totalsRowDxfId="111"/>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109" dataDxfId="108" totalsRowDxfId="107" headerRowBorderDxfId="105" tableBorderDxfId="106">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03" totalsRowDxfId="104"/>
    <tableColumn id="2" xr3:uid="{5F2AFB25-57F8-411C-AF16-C8F045A40ED9}" name="FECHA" dataDxfId="101" totalsRowDxfId="102"/>
    <tableColumn id="3" xr3:uid="{E701B596-3125-424B-A84D-5C9C0BFC6B1C}" name="PROVEEDOR" dataDxfId="99" totalsRowDxfId="100"/>
    <tableColumn id="4" xr3:uid="{77AD2D18-92CC-402D-B8AB-B8B8734D7410}" name="CONCEPTO" totalsRowLabel="TOTAL GENERAL:" dataDxfId="97" totalsRowDxfId="98"/>
    <tableColumn id="5" xr3:uid="{1691CB3F-9772-474C-AF34-2B1686AD9112}" name="MONTO" totalsRowFunction="sum" dataDxfId="95" totalsRowDxfId="96"/>
    <tableColumn id="8" xr3:uid="{0C67EFDE-63F7-4F6C-B583-E774BB4E6E91}" name="FORMA DE PAGO" dataDxfId="93" totalsRowDxfId="94"/>
    <tableColumn id="6" xr3:uid="{D8F2B7D9-500E-492D-8DE8-A6EB447A983A}" name="FECHA LIMITE DE PAGO" dataDxfId="91" totalsRowDxfId="92"/>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602" totalsRowDxfId="601" headerRowBorderDxfId="599" tableBorderDxfId="600">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597" totalsRowDxfId="598"/>
    <tableColumn id="2" xr3:uid="{F0C0D880-DB49-4DA6-8BF7-C63C28F4C6ED}" name="FECHA" dataDxfId="595" totalsRowDxfId="596"/>
    <tableColumn id="3" xr3:uid="{C4DB2F89-7E97-4700-A7CF-A2BB7CFA1397}" name="PROVEEDOR" dataDxfId="593" totalsRowDxfId="594"/>
    <tableColumn id="4" xr3:uid="{B89394EF-3172-4421-82ED-B610CA1A98FA}" name="CONCEPTO" totalsRowLabel="TOTAL GENERAL:" dataDxfId="591" totalsRowDxfId="592"/>
    <tableColumn id="5" xr3:uid="{67468A32-3047-4D3F-9868-4849D0D1B374}" name="MONTO" totalsRowFunction="sum" dataDxfId="589" totalsRowDxfId="590"/>
    <tableColumn id="8" xr3:uid="{465F2096-2F8C-41E3-A0F6-88D00A0AF780}" name="FORMA DE PAGO" dataDxfId="587" totalsRowDxfId="588"/>
    <tableColumn id="6" xr3:uid="{CEAD1E85-EDA6-45A1-8E65-8CF4249D4C73}" name="FECHA LIMITE DE PAGO" dataDxfId="585" totalsRowDxfId="586"/>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90" dataDxfId="89" totalsRowDxfId="88" headerRowBorderDxfId="86" tableBorderDxfId="87">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84" totalsRowDxfId="85"/>
    <tableColumn id="2" xr3:uid="{D577F8DA-2648-4175-BE61-B981D1263E20}" name="FECHA" dataDxfId="82" totalsRowDxfId="83"/>
    <tableColumn id="3" xr3:uid="{E0649B0D-4495-4255-8054-0661421991DD}" name="PROVEEDOR" dataDxfId="80" totalsRowDxfId="81"/>
    <tableColumn id="4" xr3:uid="{BA278567-B6B7-44AF-B784-199D6F2DFD45}" name="CONCEPTO" totalsRowLabel="TOTAL GENERAL:" dataDxfId="78" totalsRowDxfId="79"/>
    <tableColumn id="5" xr3:uid="{BB6254D5-334B-45D5-B6CE-33E724D444F9}" name="MONTO" totalsRowFunction="sum" dataDxfId="76" totalsRowDxfId="77"/>
    <tableColumn id="8" xr3:uid="{E4CDA597-ECDC-4916-B283-89CBBB2AC2B9}" name="FORMA DE PAGO" dataDxfId="74" totalsRowDxfId="75"/>
    <tableColumn id="6" xr3:uid="{6DF286EB-AB71-4BF3-8868-A56A82A4D0CA}" name="FECHA LIMITE DE PAGO" dataDxfId="72" totalsRowDxfId="73"/>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71" dataDxfId="70" totalsRowDxfId="69" headerRowBorderDxfId="67" tableBorderDxfId="68">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65" totalsRowDxfId="66"/>
    <tableColumn id="2" xr3:uid="{C9AF9B21-7851-43B4-983D-09BD8A06E452}" name="FECHA" dataDxfId="63" totalsRowDxfId="64"/>
    <tableColumn id="3" xr3:uid="{6DA45199-465A-40D2-9052-A9969716E62F}" name="PROVEEDOR" dataDxfId="61" totalsRowDxfId="62"/>
    <tableColumn id="4" xr3:uid="{8A55AADD-B7B2-48B4-A868-F8A14F197212}" name="CONCEPTO" totalsRowLabel="TOTAL GENERAL:" dataDxfId="59" totalsRowDxfId="60"/>
    <tableColumn id="5" xr3:uid="{FA1C85B6-58AC-44C8-A354-DA437A767F67}" name="MONTO" totalsRowFunction="sum" dataDxfId="57" totalsRowDxfId="58"/>
    <tableColumn id="8" xr3:uid="{46FE2B2A-4BA3-4336-B101-127098D414CE}" name="FORMA DE PAGO" dataDxfId="55" totalsRowDxfId="56"/>
    <tableColumn id="6" xr3:uid="{921DE362-20E8-4BF6-9F01-D599D3976976}" name="FECHA LIMITE DE PAGO" dataDxfId="53" totalsRowDxfId="54"/>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52" dataDxfId="51" totalsRowDxfId="50" headerRowBorderDxfId="48" tableBorderDxfId="49">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46" totalsRowDxfId="47"/>
    <tableColumn id="2" xr3:uid="{CF59F92F-7483-4685-BADA-8C5038ABC733}" name="FECHA" dataDxfId="44" totalsRowDxfId="45"/>
    <tableColumn id="3" xr3:uid="{EC005571-C1CA-4EBD-BE5C-9C398A0B9FEB}" name="PROVEEDOR" dataDxfId="42" totalsRowDxfId="43"/>
    <tableColumn id="4" xr3:uid="{4E12BAB6-83A4-4B9F-8B66-899808532FD5}" name="CONCEPTO" totalsRowLabel="TOTAL GENERAL:" dataDxfId="40" totalsRowDxfId="41"/>
    <tableColumn id="5" xr3:uid="{16752870-B650-43AB-8DB0-D203B26050F2}" name="MONTO" totalsRowFunction="sum" dataDxfId="38" totalsRowDxfId="39"/>
    <tableColumn id="8" xr3:uid="{ADE3828E-EBC3-4D6D-B522-D476E9DFC9B9}" name="FORMA DE PAGO" dataDxfId="36" totalsRowDxfId="37"/>
    <tableColumn id="6" xr3:uid="{90127E71-5333-4940-9D73-53E968E12018}" name="FECHA LIMITE DE PAGO" dataDxfId="34" totalsRowDxfId="35"/>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33" dataDxfId="32" totalsRowDxfId="31" headerRowBorderDxfId="29" tableBorderDxfId="30">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27" totalsRowDxfId="28"/>
    <tableColumn id="2" xr3:uid="{3FADAC72-3C18-43EE-B78B-604FC141FBBB}" name="FECHA" dataDxfId="25" totalsRowDxfId="26"/>
    <tableColumn id="3" xr3:uid="{334279DB-8B77-45C4-9916-59DCCD28B71B}" name="PROVEEDOR" dataDxfId="23" totalsRowDxfId="24"/>
    <tableColumn id="4" xr3:uid="{4C0AE6AD-C23A-451F-9A74-B5A524F9F3D5}" name="CONCEPTO" totalsRowLabel="TOTAL GENERAL:" dataDxfId="21" totalsRowDxfId="22"/>
    <tableColumn id="5" xr3:uid="{08F55331-BFD3-4F16-967D-7B985E2CD0D6}" name="MONTO" totalsRowFunction="sum" dataDxfId="19" totalsRowDxfId="20"/>
    <tableColumn id="8" xr3:uid="{AEB27277-6D76-4EE6-81C9-68600DE3D463}" name="FORMA DE PAGO" dataDxfId="17" totalsRowDxfId="18"/>
    <tableColumn id="6" xr3:uid="{6B757178-F3C4-40B0-ABE3-95DC725A73AA}" name="FECHA LIMITE DE PAGO" dataDxfId="15" totalsRowDxfId="16"/>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3" totalsRowDxfId="12" headerRowBorderDxfId="10" tableBorderDxfId="11">
  <autoFilter ref="B12:F16" xr:uid="{00000000-0009-0000-0100-000004000000}"/>
  <tableColumns count="5">
    <tableColumn id="1" xr3:uid="{18C311F6-4606-42F9-BA41-D2D5B0A5C823}" name="FACTURA NCF No. / CONTRATO No." dataDxfId="8" totalsRowDxfId="9"/>
    <tableColumn id="2" xr3:uid="{FD0494CD-9ED3-4CBD-9971-624F00541C65}" name="FECHA" dataDxfId="6" totalsRowDxfId="7"/>
    <tableColumn id="3" xr3:uid="{FC5F7CBF-9A94-4ACF-97EA-D4D85630DD19}" name="PROVEEDOR" dataDxfId="4" totalsRowDxfId="5"/>
    <tableColumn id="4" xr3:uid="{6A1B091B-BCF7-4DED-ACFA-4EBAC3D1568D}" name="CONCEPTO" totalsRowLabel="TOTAL GENERAL:" dataDxfId="2" totalsRowDxfId="3"/>
    <tableColumn id="5" xr3:uid="{DB5DDC33-5E04-4A2E-A44E-8354517D03D2}" name="MONTO" totalsRowFunction="sum" dataDxfId="0" totalsRowDxfId="1"/>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584" dataDxfId="583" totalsRowDxfId="582" headerRowBorderDxfId="580" tableBorderDxfId="581">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578" totalsRowDxfId="579"/>
    <tableColumn id="2" xr3:uid="{7951438E-E19F-4435-A07F-787D7D7F8B56}" name="FECHA" dataDxfId="576" totalsRowDxfId="577"/>
    <tableColumn id="3" xr3:uid="{9C9D9424-F725-46C9-8417-6533DDCB5BE7}" name="PROVEEDOR" dataDxfId="574" totalsRowDxfId="575"/>
    <tableColumn id="4" xr3:uid="{AFD1F1ED-2ED1-4463-BCCB-68301EEEE00F}" name="CONCEPTO" totalsRowLabel="TOTAL GENERAL:" dataDxfId="572" totalsRowDxfId="573"/>
    <tableColumn id="5" xr3:uid="{F0D0FF33-EF53-481B-8100-649F05515FD0}" name="MONTO" totalsRowFunction="sum" dataDxfId="570" totalsRowDxfId="571"/>
    <tableColumn id="8" xr3:uid="{8543980E-E89C-4957-807E-98665F6AB553}" name="FORMA DE PAGO" dataDxfId="568" totalsRowDxfId="569"/>
    <tableColumn id="6" xr3:uid="{F8687716-8E48-4CF7-B255-75D4673C5F14}" name="FECHA LIMITE DE PAGO" dataDxfId="566" totalsRowDxfId="567"/>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565" dataDxfId="564" totalsRowDxfId="563" headerRowBorderDxfId="561" tableBorderDxfId="562">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559" totalsRowDxfId="560"/>
    <tableColumn id="2" xr3:uid="{A4317F85-08F0-406E-97E8-5AD0F5C5D493}" name="FECHA" dataDxfId="557" totalsRowDxfId="558"/>
    <tableColumn id="3" xr3:uid="{1C805EB1-247A-4FB4-83A1-1BDD8F79F163}" name="PROVEEDOR" dataDxfId="555" totalsRowDxfId="556"/>
    <tableColumn id="4" xr3:uid="{A8504FF2-7160-4AD0-942A-22221BA2F655}" name="CONCEPTO" totalsRowLabel="TOTAL GENERAL:" dataDxfId="553" totalsRowDxfId="554"/>
    <tableColumn id="5" xr3:uid="{6E4BBD5F-B207-43A2-9C54-E2EF31D5B7E3}" name="MONTO" totalsRowFunction="sum" dataDxfId="551" totalsRowDxfId="552"/>
    <tableColumn id="8" xr3:uid="{CD4D0C4D-38D5-41E0-B275-2C36F6573D66}" name="FORMA DE PAGO" dataDxfId="549" totalsRowDxfId="550"/>
    <tableColumn id="6" xr3:uid="{2D74E42E-1CA9-4783-8DBF-D62220CF530F}" name="FECHA LIMITE DE PAGO" dataDxfId="547" totalsRowDxfId="548"/>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546" dataDxfId="545" totalsRowDxfId="544" headerRowBorderDxfId="542" tableBorderDxfId="543">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540" totalsRowDxfId="541"/>
    <tableColumn id="2" xr3:uid="{F690138B-CDB5-4F44-9D68-B7C98D7E39DC}" name="FECHA" dataDxfId="538" totalsRowDxfId="539"/>
    <tableColumn id="3" xr3:uid="{0752794B-4B4E-437D-8813-C94BA8AFE463}" name="PROVEEDOR" dataDxfId="536" totalsRowDxfId="537"/>
    <tableColumn id="4" xr3:uid="{F5FF02F3-2D86-43CA-B68A-87BBF32E4584}" name="CONCEPTO" totalsRowLabel="TOTAL GENERAL:" dataDxfId="534" totalsRowDxfId="535"/>
    <tableColumn id="5" xr3:uid="{972F4685-30AA-4156-AC04-46B1F4177D42}" name="MONTO" totalsRowFunction="sum" dataDxfId="532" totalsRowDxfId="533"/>
    <tableColumn id="8" xr3:uid="{C4575206-501F-4488-989C-1A8EEFC3E246}" name="FORMA DE PAGO" dataDxfId="530" totalsRowDxfId="531"/>
    <tableColumn id="6" xr3:uid="{AF8768D2-9B64-4B11-AEB5-47369CA45431}" name="FECHA LIMITE DE PAGO" dataDxfId="528" totalsRowDxfId="529"/>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527" dataDxfId="526" totalsRowDxfId="525" headerRowBorderDxfId="523" tableBorderDxfId="524">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521" totalsRowDxfId="522"/>
    <tableColumn id="2" xr3:uid="{5B1456D8-CCFF-46EB-B56A-90E9805ACCAB}" name="FECHA" dataDxfId="519" totalsRowDxfId="520"/>
    <tableColumn id="3" xr3:uid="{8410EAA1-FF6C-4C61-9529-4D55851886A8}" name="PROVEEDOR" dataDxfId="517" totalsRowDxfId="518"/>
    <tableColumn id="4" xr3:uid="{77943675-8EBD-4A76-83FF-1C6FCC901967}" name="CONCEPTO" totalsRowLabel="TOTAL GENERAL:" dataDxfId="515" totalsRowDxfId="516"/>
    <tableColumn id="5" xr3:uid="{BFC44214-280C-4DB1-ACF3-EC22303DA770}" name="MONTO" totalsRowFunction="sum" dataDxfId="513" totalsRowDxfId="514"/>
    <tableColumn id="8" xr3:uid="{B6802997-B6D3-4224-B6D0-699CB53FFBAC}" name="FORMA DE PAGO" dataDxfId="511" totalsRowDxfId="512"/>
    <tableColumn id="6" xr3:uid="{71BADE83-CEC2-4189-B61E-1E9BDBCC42DE}" name="FECHA LIMITE DE PAGO" dataDxfId="509" totalsRowDxfId="510"/>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508" dataDxfId="507" totalsRowDxfId="506" headerRowBorderDxfId="504" tableBorderDxfId="505">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502" totalsRowDxfId="503"/>
    <tableColumn id="2" xr3:uid="{70D7D939-F101-46A9-BA6C-B74307EBA8CF}" name="FECHA" dataDxfId="500" totalsRowDxfId="501"/>
    <tableColumn id="3" xr3:uid="{AD5D2E8C-8021-4CC3-ACA0-CB3BBE50B4A1}" name="PROVEEDOR" dataDxfId="498" totalsRowDxfId="499"/>
    <tableColumn id="4" xr3:uid="{D13F4C1B-4813-469B-A299-0F09121EB1F5}" name="CONCEPTO" totalsRowLabel="TOTAL GENERAL:" dataDxfId="496" totalsRowDxfId="497"/>
    <tableColumn id="5" xr3:uid="{ED38265B-5542-4DBD-9C0D-5FC22D32E6DC}" name="MONTO" totalsRowFunction="sum" dataDxfId="494" totalsRowDxfId="495"/>
    <tableColumn id="8" xr3:uid="{9E386900-62AC-4171-A94B-DEEAE29251D3}" name="FORMA DE PAGO" dataDxfId="492" totalsRowDxfId="493"/>
    <tableColumn id="6" xr3:uid="{908CA339-1C87-49B7-8A3E-3190F3973633}" name="FECHA LIMITE DE PAGO" dataDxfId="490" totalsRowDxfId="491"/>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489" dataDxfId="488" totalsRowDxfId="487" headerRowBorderDxfId="485" tableBorderDxfId="486">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483" totalsRowDxfId="484"/>
    <tableColumn id="2" xr3:uid="{D61927D1-7168-4A4A-80FA-F42C2C0073F1}" name="FECHA" dataDxfId="481" totalsRowDxfId="482"/>
    <tableColumn id="3" xr3:uid="{8BFC565E-FBCE-4648-9DD8-313AD35533DE}" name="PROVEEDOR" dataDxfId="479" totalsRowDxfId="480"/>
    <tableColumn id="4" xr3:uid="{DBDCAB80-F4B6-4FB9-BB62-F549C67E7997}" name="CONCEPTO" totalsRowLabel="TOTAL GENERAL:" dataDxfId="477" totalsRowDxfId="478"/>
    <tableColumn id="5" xr3:uid="{6137574B-36AB-4D37-9D21-7DCD35796EC7}" name="MONTO" totalsRowFunction="sum" dataDxfId="475" totalsRowDxfId="476"/>
    <tableColumn id="8" xr3:uid="{819E7FD2-FC97-45FF-B29E-38E3AD678B9C}" name="FORMA DE PAGO" dataDxfId="473" totalsRowDxfId="474"/>
    <tableColumn id="6" xr3:uid="{88A625D9-EBA6-4E18-930C-7F5C08644FE4}" name="FECHA LIMITE DE PAGO" dataDxfId="471" totalsRowDxfId="472"/>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defaultColWidth="11.42578125" defaultRowHeight="1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c r="B1" s="6"/>
      <c r="C1" s="6"/>
      <c r="D1" s="6"/>
      <c r="E1" s="6"/>
      <c r="F1" s="6"/>
      <c r="G1" s="6"/>
      <c r="H1" s="6"/>
    </row>
    <row r="2" spans="2:10" ht="33.75">
      <c r="B2" s="43" t="s">
        <v>0</v>
      </c>
      <c r="C2" s="43"/>
      <c r="D2" s="43"/>
      <c r="E2" s="43"/>
      <c r="F2" s="43"/>
      <c r="G2" s="43"/>
      <c r="H2" s="43"/>
      <c r="I2" s="1"/>
      <c r="J2" s="1"/>
    </row>
    <row r="3" spans="2:10" s="4" customFormat="1" ht="33.75">
      <c r="B3" s="44" t="s">
        <v>1</v>
      </c>
      <c r="C3" s="43"/>
      <c r="D3" s="43"/>
      <c r="E3" s="43"/>
      <c r="F3" s="43"/>
      <c r="G3" s="43"/>
      <c r="H3" s="43"/>
    </row>
    <row r="4" spans="2:10" ht="33.75">
      <c r="B4" s="43" t="s">
        <v>2</v>
      </c>
      <c r="C4" s="43"/>
      <c r="D4" s="43"/>
      <c r="E4" s="43"/>
      <c r="F4" s="43"/>
      <c r="G4" s="43"/>
      <c r="H4" s="43"/>
      <c r="I4" s="1"/>
      <c r="J4" s="1"/>
    </row>
    <row r="5" spans="2:10" ht="28.5" customHeight="1">
      <c r="B5" s="41"/>
      <c r="C5" s="41"/>
      <c r="D5" s="41"/>
      <c r="E5" s="41"/>
      <c r="F5" s="41"/>
      <c r="G5" s="41"/>
      <c r="H5" s="41"/>
      <c r="I5" s="1"/>
      <c r="J5" s="1"/>
    </row>
    <row r="6" spans="2:10" ht="36">
      <c r="B6" s="45" t="s">
        <v>3</v>
      </c>
      <c r="C6" s="45"/>
      <c r="D6" s="45"/>
      <c r="E6" s="45"/>
      <c r="F6" s="45"/>
      <c r="G6" s="45"/>
      <c r="H6" s="45"/>
      <c r="I6" s="1"/>
      <c r="J6" s="1"/>
    </row>
    <row r="7" spans="2:10" ht="28.5" customHeight="1">
      <c r="B7" s="46" t="s">
        <v>0</v>
      </c>
      <c r="C7" s="46"/>
      <c r="D7" s="46"/>
      <c r="E7" s="46"/>
      <c r="F7" s="46"/>
      <c r="G7" s="46"/>
      <c r="H7" s="46"/>
      <c r="I7" s="1"/>
      <c r="J7" s="1"/>
    </row>
    <row r="8" spans="2:10" ht="21" customHeight="1">
      <c r="B8" s="41"/>
      <c r="C8" s="41"/>
      <c r="D8" s="41"/>
      <c r="E8" s="41"/>
      <c r="F8" s="41"/>
      <c r="G8" s="41"/>
      <c r="H8" s="41"/>
      <c r="I8" s="1"/>
      <c r="J8" s="1"/>
    </row>
    <row r="9" spans="2:10" ht="26.25">
      <c r="B9" s="42" t="s">
        <v>4</v>
      </c>
      <c r="C9" s="42"/>
      <c r="D9" s="42"/>
      <c r="E9" s="5"/>
      <c r="F9" s="5"/>
      <c r="G9" s="5"/>
      <c r="H9" s="7"/>
      <c r="I9" s="1"/>
      <c r="J9" s="1"/>
    </row>
    <row r="10" spans="2:10">
      <c r="B10" s="15"/>
      <c r="C10" s="15"/>
      <c r="D10" s="15"/>
      <c r="E10" s="15"/>
      <c r="F10" s="15"/>
      <c r="G10" s="15"/>
      <c r="H10" s="15"/>
      <c r="I10" s="1"/>
      <c r="J10" s="1"/>
    </row>
    <row r="11" spans="2:10" ht="15.75" thickBot="1">
      <c r="B11" s="14"/>
      <c r="C11" s="14"/>
      <c r="D11" s="14"/>
      <c r="E11" s="14"/>
      <c r="F11" s="14"/>
      <c r="G11" s="14"/>
      <c r="H11" s="14"/>
      <c r="I11" s="1"/>
      <c r="J11" s="1"/>
    </row>
    <row r="12" spans="2:10" ht="35.1" customHeight="1" thickBot="1">
      <c r="B12" s="22" t="s">
        <v>5</v>
      </c>
      <c r="C12" s="22" t="s">
        <v>6</v>
      </c>
      <c r="D12" s="22" t="s">
        <v>7</v>
      </c>
      <c r="E12" s="22" t="s">
        <v>8</v>
      </c>
      <c r="F12" s="22" t="s">
        <v>9</v>
      </c>
      <c r="G12" s="22" t="s">
        <v>10</v>
      </c>
      <c r="H12" s="23" t="s">
        <v>11</v>
      </c>
      <c r="I12" s="1"/>
      <c r="J12" s="1"/>
    </row>
    <row r="13" spans="2:10" ht="52.5">
      <c r="B13" s="17" t="s">
        <v>12</v>
      </c>
      <c r="C13" s="18">
        <v>44068</v>
      </c>
      <c r="D13" s="19" t="s">
        <v>13</v>
      </c>
      <c r="E13" s="19" t="s">
        <v>14</v>
      </c>
      <c r="F13" s="20">
        <v>70414.460000000006</v>
      </c>
      <c r="G13" s="21" t="s">
        <v>15</v>
      </c>
      <c r="H13" s="18">
        <v>44620</v>
      </c>
    </row>
    <row r="14" spans="2:10" ht="52.5">
      <c r="B14" s="17" t="s">
        <v>16</v>
      </c>
      <c r="C14" s="18">
        <v>44547</v>
      </c>
      <c r="D14" s="19" t="s">
        <v>17</v>
      </c>
      <c r="E14" s="19" t="s">
        <v>18</v>
      </c>
      <c r="F14" s="20">
        <v>23600</v>
      </c>
      <c r="G14" s="21" t="s">
        <v>15</v>
      </c>
      <c r="H14" s="18">
        <v>44620</v>
      </c>
    </row>
    <row r="15" spans="2:10" ht="26.25">
      <c r="B15" s="17" t="s">
        <v>19</v>
      </c>
      <c r="C15" s="18">
        <v>44552</v>
      </c>
      <c r="D15" s="19" t="s">
        <v>20</v>
      </c>
      <c r="E15" s="19" t="s">
        <v>21</v>
      </c>
      <c r="F15" s="20">
        <v>550683.07999999996</v>
      </c>
      <c r="G15" s="21" t="s">
        <v>15</v>
      </c>
      <c r="H15" s="18">
        <v>44620</v>
      </c>
    </row>
    <row r="16" spans="2:10" ht="26.25">
      <c r="B16" s="17" t="s">
        <v>22</v>
      </c>
      <c r="C16" s="18">
        <v>44585</v>
      </c>
      <c r="D16" s="19" t="s">
        <v>23</v>
      </c>
      <c r="E16" s="19" t="s">
        <v>24</v>
      </c>
      <c r="F16" s="20">
        <v>183543.33</v>
      </c>
      <c r="G16" s="21" t="s">
        <v>15</v>
      </c>
      <c r="H16" s="18">
        <v>44620</v>
      </c>
    </row>
    <row r="17" spans="2:8" ht="26.25">
      <c r="B17" s="17" t="s">
        <v>25</v>
      </c>
      <c r="C17" s="18">
        <v>44589</v>
      </c>
      <c r="D17" s="19" t="s">
        <v>26</v>
      </c>
      <c r="E17" s="19" t="s">
        <v>27</v>
      </c>
      <c r="F17" s="20">
        <v>424268.37</v>
      </c>
      <c r="G17" s="21" t="s">
        <v>15</v>
      </c>
      <c r="H17" s="18">
        <v>44620</v>
      </c>
    </row>
    <row r="18" spans="2:8" ht="52.5">
      <c r="B18" s="17" t="s">
        <v>28</v>
      </c>
      <c r="C18" s="18">
        <v>44592</v>
      </c>
      <c r="D18" s="19" t="s">
        <v>29</v>
      </c>
      <c r="E18" s="19" t="s">
        <v>30</v>
      </c>
      <c r="F18" s="20">
        <v>25000</v>
      </c>
      <c r="G18" s="21" t="s">
        <v>15</v>
      </c>
      <c r="H18" s="18">
        <v>44620</v>
      </c>
    </row>
    <row r="19" spans="2:8" ht="52.5">
      <c r="B19" s="17" t="s">
        <v>31</v>
      </c>
      <c r="C19" s="18">
        <v>44592</v>
      </c>
      <c r="D19" s="27" t="s">
        <v>32</v>
      </c>
      <c r="E19" s="19" t="s">
        <v>33</v>
      </c>
      <c r="F19" s="20">
        <v>27140</v>
      </c>
      <c r="G19" s="21" t="s">
        <v>15</v>
      </c>
      <c r="H19" s="18">
        <v>44620</v>
      </c>
    </row>
    <row r="20" spans="2:8" ht="26.25">
      <c r="B20" s="17" t="s">
        <v>34</v>
      </c>
      <c r="C20" s="18">
        <v>44592</v>
      </c>
      <c r="D20" s="19" t="s">
        <v>35</v>
      </c>
      <c r="E20" s="19" t="s">
        <v>36</v>
      </c>
      <c r="F20" s="20">
        <v>201344.03</v>
      </c>
      <c r="G20" s="21" t="s">
        <v>15</v>
      </c>
      <c r="H20" s="18">
        <v>44620</v>
      </c>
    </row>
    <row r="21" spans="2:8" ht="26.25">
      <c r="B21" s="17" t="s">
        <v>31</v>
      </c>
      <c r="C21" s="18">
        <v>44592</v>
      </c>
      <c r="D21" s="19" t="s">
        <v>37</v>
      </c>
      <c r="E21" s="19" t="s">
        <v>38</v>
      </c>
      <c r="F21" s="20">
        <v>2758210</v>
      </c>
      <c r="G21" s="21" t="s">
        <v>15</v>
      </c>
      <c r="H21" s="18">
        <v>44592</v>
      </c>
    </row>
    <row r="22" spans="2:8" ht="26.25">
      <c r="B22" s="26"/>
      <c r="C22" s="26"/>
      <c r="D22" s="26"/>
      <c r="E22" s="26" t="s">
        <v>39</v>
      </c>
      <c r="F22" s="24">
        <f>SUBTOTAL(109,Tabla42[MONTO])</f>
        <v>4264203.2699999996</v>
      </c>
      <c r="G22" s="25"/>
      <c r="H22" s="26"/>
    </row>
    <row r="23" spans="2:8" ht="28.5">
      <c r="B23" s="2" t="s">
        <v>40</v>
      </c>
      <c r="C23" s="2"/>
      <c r="D23" s="2"/>
      <c r="E23" s="2"/>
      <c r="F23" s="12"/>
      <c r="G23" s="3"/>
      <c r="H23" s="2"/>
    </row>
    <row r="24" spans="2:8" ht="28.5">
      <c r="B24" s="2"/>
      <c r="C24" s="2"/>
      <c r="D24" s="2"/>
      <c r="E24" s="2"/>
      <c r="F24" s="12"/>
      <c r="G24" s="3"/>
      <c r="H24" s="2"/>
    </row>
    <row r="25" spans="2:8" ht="28.5">
      <c r="B25" s="8" t="s">
        <v>41</v>
      </c>
      <c r="C25" s="9"/>
      <c r="D25" s="9"/>
      <c r="E25" s="8" t="s">
        <v>42</v>
      </c>
      <c r="F25" s="12"/>
      <c r="G25" s="8" t="s">
        <v>43</v>
      </c>
      <c r="H25" s="9"/>
    </row>
    <row r="26" spans="2:8" ht="28.5">
      <c r="B26" s="9"/>
      <c r="C26" s="9"/>
      <c r="D26" s="9"/>
      <c r="E26" s="9"/>
      <c r="F26" s="12"/>
      <c r="G26" s="10"/>
      <c r="H26" s="9"/>
    </row>
    <row r="27" spans="2:8" ht="28.5">
      <c r="B27" s="9"/>
      <c r="C27" s="9"/>
      <c r="D27" s="9"/>
      <c r="E27" s="9"/>
      <c r="F27" s="12"/>
      <c r="G27" s="10"/>
      <c r="H27" s="9"/>
    </row>
    <row r="28" spans="2:8" ht="28.5">
      <c r="B28" s="11" t="s">
        <v>44</v>
      </c>
      <c r="C28" s="12"/>
      <c r="D28" s="12"/>
      <c r="E28" s="12" t="s">
        <v>45</v>
      </c>
      <c r="F28" s="12"/>
      <c r="G28" s="12" t="s">
        <v>46</v>
      </c>
      <c r="H28" s="12"/>
    </row>
    <row r="29" spans="2:8" ht="28.5">
      <c r="B29" s="11" t="s">
        <v>47</v>
      </c>
      <c r="C29" s="12"/>
      <c r="D29" s="12"/>
      <c r="E29" s="12" t="s">
        <v>48</v>
      </c>
      <c r="F29" s="12"/>
      <c r="G29" s="12" t="s">
        <v>49</v>
      </c>
      <c r="H29" s="12"/>
    </row>
    <row r="30" spans="2:8" ht="28.5">
      <c r="B30" s="8" t="s">
        <v>50</v>
      </c>
      <c r="C30" s="12"/>
      <c r="D30" s="12"/>
      <c r="E30" s="12" t="s">
        <v>51</v>
      </c>
      <c r="F30" s="13"/>
      <c r="G30" s="12" t="s">
        <v>52</v>
      </c>
      <c r="H30" s="12"/>
    </row>
    <row r="31" spans="2:8" ht="28.5">
      <c r="B31" s="12"/>
      <c r="C31" s="12"/>
      <c r="D31" s="12"/>
      <c r="E31" s="12"/>
      <c r="F31" s="12"/>
      <c r="G31" s="12"/>
      <c r="H31" s="12"/>
    </row>
    <row r="32" spans="2:8">
      <c r="E32" s="16"/>
    </row>
    <row r="33" spans="2:9">
      <c r="E33" s="16"/>
      <c r="I33" s="1"/>
    </row>
    <row r="34" spans="2:9">
      <c r="E34" s="16"/>
    </row>
    <row r="36" spans="2:9" ht="21">
      <c r="B36" s="5"/>
    </row>
    <row r="49" spans="5: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266</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44895</v>
      </c>
    </row>
    <row r="14" spans="2:8" ht="52.5">
      <c r="B14" s="17">
        <v>156</v>
      </c>
      <c r="C14" s="18">
        <v>44531</v>
      </c>
      <c r="D14" s="19" t="s">
        <v>54</v>
      </c>
      <c r="E14" s="19" t="s">
        <v>55</v>
      </c>
      <c r="F14" s="20">
        <v>77563.199999999997</v>
      </c>
      <c r="G14" s="21" t="s">
        <v>15</v>
      </c>
      <c r="H14" s="18">
        <v>44895</v>
      </c>
    </row>
    <row r="15" spans="2:8" ht="52.5">
      <c r="B15" s="17" t="s">
        <v>183</v>
      </c>
      <c r="C15" s="38">
        <v>44735</v>
      </c>
      <c r="D15" s="19" t="s">
        <v>184</v>
      </c>
      <c r="E15" s="19" t="s">
        <v>185</v>
      </c>
      <c r="F15" s="20">
        <v>29415</v>
      </c>
      <c r="G15" s="21" t="s">
        <v>15</v>
      </c>
      <c r="H15" s="18">
        <v>44895</v>
      </c>
    </row>
    <row r="16" spans="2:8">
      <c r="B16" s="17" t="s">
        <v>267</v>
      </c>
      <c r="C16" s="38">
        <v>44771</v>
      </c>
      <c r="D16" s="19" t="s">
        <v>268</v>
      </c>
      <c r="E16" s="19" t="s">
        <v>269</v>
      </c>
      <c r="F16" s="20">
        <v>8509.49</v>
      </c>
      <c r="G16" s="21" t="s">
        <v>15</v>
      </c>
      <c r="H16" s="18">
        <v>44895</v>
      </c>
    </row>
    <row r="17" spans="2:8">
      <c r="B17" s="17" t="s">
        <v>240</v>
      </c>
      <c r="C17" s="38">
        <v>44798</v>
      </c>
      <c r="D17" s="19" t="s">
        <v>241</v>
      </c>
      <c r="E17" s="19" t="s">
        <v>242</v>
      </c>
      <c r="F17" s="20">
        <v>11505</v>
      </c>
      <c r="G17" s="21" t="s">
        <v>15</v>
      </c>
      <c r="H17" s="18">
        <v>44895</v>
      </c>
    </row>
    <row r="18" spans="2:8" ht="52.5">
      <c r="B18" s="17" t="s">
        <v>270</v>
      </c>
      <c r="C18" s="38">
        <v>44835</v>
      </c>
      <c r="D18" s="19" t="s">
        <v>271</v>
      </c>
      <c r="E18" s="19" t="s">
        <v>272</v>
      </c>
      <c r="F18" s="20">
        <v>4720</v>
      </c>
      <c r="G18" s="21" t="s">
        <v>15</v>
      </c>
      <c r="H18" s="18">
        <v>44895</v>
      </c>
    </row>
    <row r="19" spans="2:8">
      <c r="B19" s="17" t="s">
        <v>273</v>
      </c>
      <c r="C19" s="38">
        <v>44846</v>
      </c>
      <c r="D19" s="19" t="s">
        <v>220</v>
      </c>
      <c r="E19" s="19" t="s">
        <v>274</v>
      </c>
      <c r="F19" s="20">
        <v>34522.080000000002</v>
      </c>
      <c r="G19" s="21" t="s">
        <v>15</v>
      </c>
      <c r="H19" s="18">
        <v>44895</v>
      </c>
    </row>
    <row r="20" spans="2:8" ht="52.5">
      <c r="B20" s="17" t="s">
        <v>275</v>
      </c>
      <c r="C20" s="38">
        <v>44848</v>
      </c>
      <c r="D20" s="19" t="s">
        <v>199</v>
      </c>
      <c r="E20" s="19" t="s">
        <v>276</v>
      </c>
      <c r="F20" s="20">
        <v>35400</v>
      </c>
      <c r="G20" s="21" t="s">
        <v>15</v>
      </c>
      <c r="H20" s="18">
        <v>44895</v>
      </c>
    </row>
    <row r="21" spans="2:8" ht="52.5">
      <c r="B21" s="17" t="s">
        <v>277</v>
      </c>
      <c r="C21" s="38">
        <v>44848</v>
      </c>
      <c r="D21" s="19" t="s">
        <v>199</v>
      </c>
      <c r="E21" s="19" t="s">
        <v>278</v>
      </c>
      <c r="F21" s="20">
        <v>49560</v>
      </c>
      <c r="G21" s="21" t="s">
        <v>15</v>
      </c>
      <c r="H21" s="18">
        <v>44895</v>
      </c>
    </row>
    <row r="22" spans="2:8">
      <c r="B22" s="17" t="s">
        <v>279</v>
      </c>
      <c r="C22" s="38">
        <v>44852</v>
      </c>
      <c r="D22" s="19" t="s">
        <v>280</v>
      </c>
      <c r="E22" s="19" t="s">
        <v>281</v>
      </c>
      <c r="F22" s="20">
        <v>75893.399999999994</v>
      </c>
      <c r="G22" s="21" t="s">
        <v>15</v>
      </c>
      <c r="H22" s="18">
        <v>44895</v>
      </c>
    </row>
    <row r="23" spans="2:8" ht="52.5">
      <c r="B23" s="17" t="s">
        <v>282</v>
      </c>
      <c r="C23" s="38">
        <v>44854</v>
      </c>
      <c r="D23" s="19" t="s">
        <v>283</v>
      </c>
      <c r="E23" s="19" t="s">
        <v>284</v>
      </c>
      <c r="F23" s="20">
        <v>25000</v>
      </c>
      <c r="G23" s="21" t="s">
        <v>15</v>
      </c>
      <c r="H23" s="18">
        <v>44895</v>
      </c>
    </row>
    <row r="24" spans="2:8">
      <c r="B24" s="17" t="s">
        <v>285</v>
      </c>
      <c r="C24" s="38">
        <v>44858</v>
      </c>
      <c r="D24" s="19" t="s">
        <v>199</v>
      </c>
      <c r="E24" s="19" t="s">
        <v>286</v>
      </c>
      <c r="F24" s="20">
        <v>31624</v>
      </c>
      <c r="G24" s="21" t="s">
        <v>15</v>
      </c>
      <c r="H24" s="18">
        <v>44895</v>
      </c>
    </row>
    <row r="25" spans="2:8" ht="52.5">
      <c r="B25" s="17" t="s">
        <v>287</v>
      </c>
      <c r="C25" s="38">
        <v>44858</v>
      </c>
      <c r="D25" s="19" t="s">
        <v>288</v>
      </c>
      <c r="E25" s="19" t="s">
        <v>289</v>
      </c>
      <c r="F25" s="20">
        <v>206002.08</v>
      </c>
      <c r="G25" s="21" t="s">
        <v>15</v>
      </c>
      <c r="H25" s="18">
        <v>44895</v>
      </c>
    </row>
    <row r="26" spans="2:8">
      <c r="B26" s="17" t="s">
        <v>137</v>
      </c>
      <c r="C26" s="38">
        <v>44860</v>
      </c>
      <c r="D26" s="19" t="s">
        <v>70</v>
      </c>
      <c r="E26" s="19" t="s">
        <v>290</v>
      </c>
      <c r="F26" s="20">
        <v>27140</v>
      </c>
      <c r="G26" s="21" t="s">
        <v>15</v>
      </c>
      <c r="H26" s="18">
        <v>44895</v>
      </c>
    </row>
    <row r="27" spans="2:8" ht="52.5">
      <c r="B27" s="17" t="s">
        <v>291</v>
      </c>
      <c r="C27" s="38">
        <v>44861</v>
      </c>
      <c r="D27" s="19" t="s">
        <v>292</v>
      </c>
      <c r="E27" s="19" t="s">
        <v>293</v>
      </c>
      <c r="F27" s="20">
        <v>16298.75</v>
      </c>
      <c r="G27" s="21" t="s">
        <v>15</v>
      </c>
      <c r="H27" s="18">
        <v>44895</v>
      </c>
    </row>
    <row r="28" spans="2:8" ht="52.5">
      <c r="B28" s="17" t="s">
        <v>294</v>
      </c>
      <c r="C28" s="38">
        <v>44861</v>
      </c>
      <c r="D28" s="19" t="s">
        <v>295</v>
      </c>
      <c r="E28" s="19" t="s">
        <v>296</v>
      </c>
      <c r="F28" s="20">
        <v>104800</v>
      </c>
      <c r="G28" s="21" t="s">
        <v>15</v>
      </c>
      <c r="H28" s="18">
        <v>44895</v>
      </c>
    </row>
    <row r="29" spans="2:8">
      <c r="B29" s="17" t="s">
        <v>297</v>
      </c>
      <c r="C29" s="38">
        <v>44862</v>
      </c>
      <c r="D29" s="19" t="s">
        <v>288</v>
      </c>
      <c r="E29" s="19" t="s">
        <v>298</v>
      </c>
      <c r="F29" s="20">
        <v>192006.1</v>
      </c>
      <c r="G29" s="21" t="s">
        <v>15</v>
      </c>
      <c r="H29" s="18">
        <v>44895</v>
      </c>
    </row>
    <row r="30" spans="2:8">
      <c r="B30" s="17" t="s">
        <v>299</v>
      </c>
      <c r="C30" s="38">
        <v>44862</v>
      </c>
      <c r="D30" s="19" t="s">
        <v>26</v>
      </c>
      <c r="E30" s="19" t="s">
        <v>300</v>
      </c>
      <c r="F30" s="20">
        <v>399523.54</v>
      </c>
      <c r="G30" s="21" t="s">
        <v>15</v>
      </c>
      <c r="H30" s="18">
        <v>44895</v>
      </c>
    </row>
    <row r="31" spans="2:8">
      <c r="B31" s="17" t="s">
        <v>31</v>
      </c>
      <c r="C31" s="38">
        <v>44865</v>
      </c>
      <c r="D31" s="19" t="s">
        <v>259</v>
      </c>
      <c r="E31" s="19" t="s">
        <v>260</v>
      </c>
      <c r="F31" s="20">
        <v>16270840</v>
      </c>
      <c r="G31" s="21" t="s">
        <v>15</v>
      </c>
      <c r="H31" s="18">
        <v>44895</v>
      </c>
    </row>
    <row r="32" spans="2:8">
      <c r="B32" s="26"/>
      <c r="C32" s="26"/>
      <c r="D32" s="26"/>
      <c r="E32" s="26" t="s">
        <v>39</v>
      </c>
      <c r="F32" s="24">
        <f>SUBTOTAL(109,Tabla43467891011[MONTO])</f>
        <v>17670737.100000001</v>
      </c>
      <c r="G32" s="25"/>
      <c r="H32" s="26"/>
    </row>
    <row r="33" spans="2:8">
      <c r="B33" s="29" t="s">
        <v>40</v>
      </c>
      <c r="C33" s="29"/>
      <c r="D33" s="29"/>
      <c r="E33" s="29"/>
      <c r="G33" s="35"/>
      <c r="H33" s="29"/>
    </row>
    <row r="34" spans="2:8">
      <c r="B34" s="29"/>
      <c r="C34" s="29"/>
      <c r="D34" s="29"/>
      <c r="E34" s="29"/>
      <c r="G34" s="35"/>
      <c r="H34" s="29"/>
    </row>
    <row r="35" spans="2:8">
      <c r="B35" s="28" t="s">
        <v>41</v>
      </c>
      <c r="C35" s="29"/>
      <c r="D35" s="29"/>
      <c r="E35" s="28" t="s">
        <v>42</v>
      </c>
      <c r="G35" s="28" t="s">
        <v>43</v>
      </c>
      <c r="H35" s="29"/>
    </row>
    <row r="36" spans="2:8">
      <c r="B36" s="29"/>
      <c r="C36" s="29"/>
      <c r="D36" s="29"/>
      <c r="E36" s="29"/>
      <c r="G36" s="35"/>
      <c r="H36" s="29"/>
    </row>
    <row r="37" spans="2:8">
      <c r="B37" s="29"/>
      <c r="C37" s="29"/>
      <c r="D37" s="29"/>
      <c r="E37" s="29"/>
      <c r="G37" s="35"/>
      <c r="H37" s="29"/>
    </row>
    <row r="38" spans="2:8">
      <c r="B38" s="36" t="s">
        <v>44</v>
      </c>
      <c r="E38" s="30" t="s">
        <v>45</v>
      </c>
      <c r="G38" s="30" t="s">
        <v>46</v>
      </c>
    </row>
    <row r="39" spans="2:8">
      <c r="B39" s="36" t="s">
        <v>47</v>
      </c>
      <c r="E39" s="30" t="s">
        <v>48</v>
      </c>
      <c r="G39" s="30" t="s">
        <v>49</v>
      </c>
    </row>
    <row r="40" spans="2:8">
      <c r="B40" s="28" t="s">
        <v>50</v>
      </c>
      <c r="E40" s="30" t="s">
        <v>51</v>
      </c>
      <c r="F40" s="37"/>
      <c r="G40" s="30" t="s">
        <v>52</v>
      </c>
    </row>
    <row r="42" spans="2:8">
      <c r="E42" s="37"/>
    </row>
    <row r="43" spans="2:8">
      <c r="E43" s="37"/>
    </row>
    <row r="44" spans="2:8">
      <c r="E44" s="37"/>
    </row>
    <row r="46" spans="2:8">
      <c r="B46" s="29"/>
    </row>
    <row r="59" spans="5:5">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301</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44926</v>
      </c>
    </row>
    <row r="14" spans="2:8" ht="52.5">
      <c r="B14" s="17">
        <v>156</v>
      </c>
      <c r="C14" s="18">
        <v>44531</v>
      </c>
      <c r="D14" s="19" t="s">
        <v>54</v>
      </c>
      <c r="E14" s="19" t="s">
        <v>55</v>
      </c>
      <c r="F14" s="20">
        <v>77563.199999999997</v>
      </c>
      <c r="G14" s="21" t="s">
        <v>15</v>
      </c>
      <c r="H14" s="18">
        <v>44926</v>
      </c>
    </row>
    <row r="15" spans="2:8" ht="52.5">
      <c r="B15" s="17" t="s">
        <v>183</v>
      </c>
      <c r="C15" s="38">
        <v>44735</v>
      </c>
      <c r="D15" s="19" t="s">
        <v>184</v>
      </c>
      <c r="E15" s="19" t="s">
        <v>185</v>
      </c>
      <c r="F15" s="20">
        <v>29415</v>
      </c>
      <c r="G15" s="21" t="s">
        <v>15</v>
      </c>
      <c r="H15" s="18">
        <v>44926</v>
      </c>
    </row>
    <row r="16" spans="2:8">
      <c r="B16" s="17" t="s">
        <v>302</v>
      </c>
      <c r="C16" s="38">
        <v>44815</v>
      </c>
      <c r="D16" s="19" t="s">
        <v>303</v>
      </c>
      <c r="E16" s="19" t="s">
        <v>304</v>
      </c>
      <c r="F16" s="20">
        <v>557285.6</v>
      </c>
      <c r="G16" s="21" t="s">
        <v>15</v>
      </c>
      <c r="H16" s="18">
        <v>44926</v>
      </c>
    </row>
    <row r="17" spans="2:8">
      <c r="B17" s="17" t="s">
        <v>305</v>
      </c>
      <c r="C17" s="38">
        <v>44846</v>
      </c>
      <c r="D17" s="19" t="s">
        <v>306</v>
      </c>
      <c r="E17" s="19" t="s">
        <v>307</v>
      </c>
      <c r="F17" s="20">
        <v>8614</v>
      </c>
      <c r="G17" s="21" t="s">
        <v>15</v>
      </c>
      <c r="H17" s="18">
        <v>44926</v>
      </c>
    </row>
    <row r="18" spans="2:8">
      <c r="B18" s="17" t="s">
        <v>308</v>
      </c>
      <c r="C18" s="38">
        <v>44880</v>
      </c>
      <c r="D18" s="19" t="s">
        <v>309</v>
      </c>
      <c r="E18" s="19" t="s">
        <v>310</v>
      </c>
      <c r="F18" s="20">
        <v>14750</v>
      </c>
      <c r="G18" s="21" t="s">
        <v>15</v>
      </c>
      <c r="H18" s="18">
        <v>44926</v>
      </c>
    </row>
    <row r="19" spans="2:8">
      <c r="B19" s="17" t="s">
        <v>311</v>
      </c>
      <c r="C19" s="38">
        <v>44881</v>
      </c>
      <c r="D19" s="19" t="s">
        <v>162</v>
      </c>
      <c r="E19" s="19" t="s">
        <v>312</v>
      </c>
      <c r="F19" s="20">
        <v>75893.399999999994</v>
      </c>
      <c r="G19" s="21" t="s">
        <v>15</v>
      </c>
      <c r="H19" s="38">
        <v>44926</v>
      </c>
    </row>
    <row r="20" spans="2:8">
      <c r="B20" s="17" t="s">
        <v>313</v>
      </c>
      <c r="C20" s="38">
        <v>44883</v>
      </c>
      <c r="D20" s="19" t="s">
        <v>35</v>
      </c>
      <c r="E20" s="19" t="s">
        <v>314</v>
      </c>
      <c r="F20" s="20">
        <v>210598.12</v>
      </c>
      <c r="G20" s="21" t="s">
        <v>15</v>
      </c>
      <c r="H20" s="18">
        <v>44926</v>
      </c>
    </row>
    <row r="21" spans="2:8" ht="52.5">
      <c r="B21" s="17" t="s">
        <v>315</v>
      </c>
      <c r="C21" s="38">
        <v>44886</v>
      </c>
      <c r="D21" s="19" t="s">
        <v>316</v>
      </c>
      <c r="E21" s="19" t="s">
        <v>317</v>
      </c>
      <c r="F21" s="20">
        <v>10785.2</v>
      </c>
      <c r="G21" s="21" t="s">
        <v>15</v>
      </c>
      <c r="H21" s="18">
        <v>44926</v>
      </c>
    </row>
    <row r="22" spans="2:8" ht="52.5">
      <c r="B22" s="17" t="s">
        <v>318</v>
      </c>
      <c r="C22" s="38">
        <v>44886</v>
      </c>
      <c r="D22" s="19" t="s">
        <v>319</v>
      </c>
      <c r="E22" s="19" t="s">
        <v>320</v>
      </c>
      <c r="F22" s="20">
        <v>140184</v>
      </c>
      <c r="G22" s="21" t="s">
        <v>15</v>
      </c>
      <c r="H22" s="18">
        <v>44926</v>
      </c>
    </row>
    <row r="23" spans="2:8">
      <c r="B23" s="17" t="s">
        <v>74</v>
      </c>
      <c r="C23" s="38">
        <v>44887</v>
      </c>
      <c r="D23" s="19" t="s">
        <v>321</v>
      </c>
      <c r="E23" s="19" t="s">
        <v>322</v>
      </c>
      <c r="F23" s="20">
        <v>188160</v>
      </c>
      <c r="G23" s="21" t="s">
        <v>15</v>
      </c>
      <c r="H23" s="18">
        <v>44926</v>
      </c>
    </row>
    <row r="24" spans="2:8">
      <c r="B24" s="17" t="s">
        <v>323</v>
      </c>
      <c r="C24" s="38">
        <v>44887</v>
      </c>
      <c r="D24" s="19" t="s">
        <v>324</v>
      </c>
      <c r="E24" s="19" t="s">
        <v>325</v>
      </c>
      <c r="F24" s="20">
        <v>11844.6</v>
      </c>
      <c r="G24" s="21" t="s">
        <v>15</v>
      </c>
      <c r="H24" s="18">
        <v>44926</v>
      </c>
    </row>
    <row r="25" spans="2:8">
      <c r="B25" s="17" t="s">
        <v>326</v>
      </c>
      <c r="C25" s="38">
        <v>44887</v>
      </c>
      <c r="D25" s="19" t="s">
        <v>327</v>
      </c>
      <c r="E25" s="19" t="s">
        <v>328</v>
      </c>
      <c r="F25" s="20">
        <v>364663.61</v>
      </c>
      <c r="G25" s="21" t="s">
        <v>15</v>
      </c>
      <c r="H25" s="18">
        <v>44926</v>
      </c>
    </row>
    <row r="26" spans="2:8">
      <c r="B26" s="17" t="s">
        <v>56</v>
      </c>
      <c r="C26" s="38">
        <v>44888</v>
      </c>
      <c r="D26" s="19" t="s">
        <v>321</v>
      </c>
      <c r="E26" s="19" t="s">
        <v>329</v>
      </c>
      <c r="F26" s="20">
        <v>75750</v>
      </c>
      <c r="G26" s="21" t="s">
        <v>15</v>
      </c>
      <c r="H26" s="18">
        <v>44926</v>
      </c>
    </row>
    <row r="27" spans="2:8">
      <c r="B27" s="17" t="s">
        <v>28</v>
      </c>
      <c r="C27" s="38">
        <v>44888</v>
      </c>
      <c r="D27" s="19" t="s">
        <v>70</v>
      </c>
      <c r="E27" s="19" t="s">
        <v>330</v>
      </c>
      <c r="F27" s="20">
        <v>93810</v>
      </c>
      <c r="G27" s="21" t="s">
        <v>15</v>
      </c>
      <c r="H27" s="18">
        <v>44926</v>
      </c>
    </row>
    <row r="28" spans="2:8">
      <c r="B28" s="17" t="s">
        <v>331</v>
      </c>
      <c r="C28" s="38">
        <v>44889</v>
      </c>
      <c r="D28" s="19" t="s">
        <v>332</v>
      </c>
      <c r="E28" s="19" t="s">
        <v>333</v>
      </c>
      <c r="F28" s="20">
        <v>111007.45</v>
      </c>
      <c r="G28" s="21" t="s">
        <v>15</v>
      </c>
      <c r="H28" s="18">
        <v>44926</v>
      </c>
    </row>
    <row r="29" spans="2:8">
      <c r="B29" s="17" t="s">
        <v>334</v>
      </c>
      <c r="C29" s="38">
        <v>44889</v>
      </c>
      <c r="D29" s="19" t="s">
        <v>23</v>
      </c>
      <c r="E29" s="19" t="s">
        <v>335</v>
      </c>
      <c r="F29" s="20">
        <v>168774.15</v>
      </c>
      <c r="G29" s="21" t="s">
        <v>15</v>
      </c>
      <c r="H29" s="18">
        <v>44926</v>
      </c>
    </row>
    <row r="30" spans="2:8" ht="52.5">
      <c r="B30" s="17" t="s">
        <v>336</v>
      </c>
      <c r="C30" s="38">
        <v>44893</v>
      </c>
      <c r="D30" s="19" t="s">
        <v>199</v>
      </c>
      <c r="E30" s="19" t="s">
        <v>337</v>
      </c>
      <c r="F30" s="20">
        <v>18762</v>
      </c>
      <c r="G30" s="21" t="s">
        <v>15</v>
      </c>
      <c r="H30" s="18">
        <v>44926</v>
      </c>
    </row>
    <row r="31" spans="2:8" ht="52.5">
      <c r="B31" s="17" t="s">
        <v>338</v>
      </c>
      <c r="C31" s="38">
        <v>44893</v>
      </c>
      <c r="D31" s="19" t="s">
        <v>23</v>
      </c>
      <c r="E31" s="19" t="s">
        <v>339</v>
      </c>
      <c r="F31" s="20">
        <v>192006.1</v>
      </c>
      <c r="G31" s="21" t="s">
        <v>15</v>
      </c>
      <c r="H31" s="18">
        <v>44926</v>
      </c>
    </row>
    <row r="32" spans="2:8">
      <c r="B32" s="17" t="s">
        <v>340</v>
      </c>
      <c r="C32" s="38">
        <v>44893</v>
      </c>
      <c r="D32" s="19" t="s">
        <v>26</v>
      </c>
      <c r="E32" s="19" t="s">
        <v>341</v>
      </c>
      <c r="F32" s="20">
        <v>326335.58</v>
      </c>
      <c r="G32" s="21" t="s">
        <v>15</v>
      </c>
      <c r="H32" s="38">
        <v>44926</v>
      </c>
    </row>
    <row r="33" spans="2:8">
      <c r="B33" s="17" t="s">
        <v>31</v>
      </c>
      <c r="C33" s="38">
        <v>44895</v>
      </c>
      <c r="D33" s="19" t="s">
        <v>259</v>
      </c>
      <c r="E33" s="19" t="s">
        <v>260</v>
      </c>
      <c r="F33" s="20">
        <v>17839750</v>
      </c>
      <c r="G33" s="21" t="s">
        <v>15</v>
      </c>
      <c r="H33" s="18">
        <v>44895</v>
      </c>
    </row>
    <row r="34" spans="2:8">
      <c r="B34" s="26"/>
      <c r="C34" s="26"/>
      <c r="D34" s="26"/>
      <c r="E34" s="26" t="s">
        <v>39</v>
      </c>
      <c r="F34" s="24">
        <f>SUBTOTAL(109,Tabla4346789101112[MONTO])</f>
        <v>20586366.469999999</v>
      </c>
      <c r="G34" s="25"/>
      <c r="H34" s="26"/>
    </row>
    <row r="35" spans="2:8">
      <c r="B35" s="29" t="s">
        <v>40</v>
      </c>
      <c r="C35" s="29"/>
      <c r="D35" s="29"/>
      <c r="E35" s="29"/>
      <c r="G35" s="35"/>
      <c r="H35" s="29"/>
    </row>
    <row r="36" spans="2:8">
      <c r="B36" s="29"/>
      <c r="C36" s="29"/>
      <c r="D36" s="29"/>
      <c r="E36" s="29"/>
      <c r="G36" s="35"/>
      <c r="H36" s="29"/>
    </row>
    <row r="37" spans="2:8">
      <c r="B37" s="28" t="s">
        <v>41</v>
      </c>
      <c r="C37" s="29"/>
      <c r="D37" s="29"/>
      <c r="E37" s="28" t="s">
        <v>42</v>
      </c>
      <c r="G37" s="28" t="s">
        <v>43</v>
      </c>
      <c r="H37" s="29"/>
    </row>
    <row r="38" spans="2:8">
      <c r="B38" s="29"/>
      <c r="C38" s="29"/>
      <c r="D38" s="29"/>
      <c r="E38" s="29"/>
      <c r="G38" s="35"/>
      <c r="H38" s="29"/>
    </row>
    <row r="39" spans="2:8">
      <c r="B39" s="29"/>
      <c r="C39" s="29"/>
      <c r="D39" s="29"/>
      <c r="E39" s="29"/>
      <c r="G39" s="35"/>
      <c r="H39" s="29"/>
    </row>
    <row r="40" spans="2:8">
      <c r="B40" s="36" t="s">
        <v>44</v>
      </c>
      <c r="E40" s="30" t="s">
        <v>45</v>
      </c>
      <c r="G40" s="30" t="s">
        <v>46</v>
      </c>
    </row>
    <row r="41" spans="2:8">
      <c r="B41" s="36" t="s">
        <v>47</v>
      </c>
      <c r="E41" s="30" t="s">
        <v>48</v>
      </c>
      <c r="G41" s="30" t="s">
        <v>49</v>
      </c>
    </row>
    <row r="42" spans="2:8">
      <c r="B42" s="28" t="s">
        <v>50</v>
      </c>
      <c r="E42" s="30" t="s">
        <v>51</v>
      </c>
      <c r="F42" s="37"/>
      <c r="G42" s="30" t="s">
        <v>52</v>
      </c>
    </row>
    <row r="44" spans="2:8">
      <c r="E44" s="37"/>
    </row>
    <row r="45" spans="2:8">
      <c r="E45" s="37"/>
    </row>
    <row r="46" spans="2:8">
      <c r="E46" s="37"/>
    </row>
    <row r="48" spans="2:8">
      <c r="B48" s="29"/>
    </row>
    <row r="61" spans="5:5">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342</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44957</v>
      </c>
    </row>
    <row r="14" spans="2:8" ht="52.5">
      <c r="B14" s="17">
        <v>156</v>
      </c>
      <c r="C14" s="18">
        <v>44531</v>
      </c>
      <c r="D14" s="19" t="s">
        <v>54</v>
      </c>
      <c r="E14" s="19" t="s">
        <v>55</v>
      </c>
      <c r="F14" s="20">
        <v>77563.199999999997</v>
      </c>
      <c r="G14" s="21" t="s">
        <v>15</v>
      </c>
      <c r="H14" s="18">
        <v>44957</v>
      </c>
    </row>
    <row r="15" spans="2:8">
      <c r="B15" s="17" t="s">
        <v>343</v>
      </c>
      <c r="C15" s="38">
        <v>44914</v>
      </c>
      <c r="D15" s="19" t="s">
        <v>162</v>
      </c>
      <c r="E15" s="19" t="s">
        <v>344</v>
      </c>
      <c r="F15" s="20">
        <v>75893.399999999994</v>
      </c>
      <c r="G15" s="21" t="s">
        <v>15</v>
      </c>
      <c r="H15" s="18">
        <v>44957</v>
      </c>
    </row>
    <row r="16" spans="2:8">
      <c r="B16" s="17" t="s">
        <v>345</v>
      </c>
      <c r="C16" s="38">
        <v>44919</v>
      </c>
      <c r="D16" s="19" t="s">
        <v>23</v>
      </c>
      <c r="E16" s="19" t="s">
        <v>346</v>
      </c>
      <c r="F16" s="20">
        <v>129844</v>
      </c>
      <c r="G16" s="21" t="s">
        <v>15</v>
      </c>
      <c r="H16" s="18">
        <v>44957</v>
      </c>
    </row>
    <row r="17" spans="2:8" ht="52.5">
      <c r="B17" s="17" t="s">
        <v>347</v>
      </c>
      <c r="C17" s="38">
        <v>44923</v>
      </c>
      <c r="D17" s="19" t="s">
        <v>23</v>
      </c>
      <c r="E17" s="19" t="s">
        <v>348</v>
      </c>
      <c r="F17" s="20">
        <v>192006.1</v>
      </c>
      <c r="G17" s="21" t="s">
        <v>15</v>
      </c>
      <c r="H17" s="18">
        <v>44957</v>
      </c>
    </row>
    <row r="18" spans="2:8">
      <c r="B18" s="17" t="s">
        <v>349</v>
      </c>
      <c r="C18" s="38">
        <v>44923</v>
      </c>
      <c r="D18" s="19" t="s">
        <v>26</v>
      </c>
      <c r="E18" s="19" t="s">
        <v>350</v>
      </c>
      <c r="F18" s="20">
        <v>321701.5</v>
      </c>
      <c r="G18" s="21" t="s">
        <v>15</v>
      </c>
      <c r="H18" s="18">
        <v>44957</v>
      </c>
    </row>
    <row r="19" spans="2:8">
      <c r="B19" s="26"/>
      <c r="C19" s="26"/>
      <c r="D19" s="26"/>
      <c r="E19" s="26" t="s">
        <v>39</v>
      </c>
      <c r="F19" s="24">
        <f>SUBTOTAL(109,Tabla434678910111213[MONTO])</f>
        <v>867422.66</v>
      </c>
      <c r="G19" s="25"/>
      <c r="H19" s="26"/>
    </row>
    <row r="20" spans="2:8">
      <c r="B20" s="29" t="s">
        <v>40</v>
      </c>
      <c r="C20" s="29"/>
      <c r="D20" s="29"/>
      <c r="E20" s="29"/>
      <c r="G20" s="35"/>
      <c r="H20" s="29"/>
    </row>
    <row r="21" spans="2:8">
      <c r="B21" s="29"/>
      <c r="C21" s="29"/>
      <c r="D21" s="29"/>
      <c r="E21" s="29"/>
      <c r="G21" s="35"/>
      <c r="H21" s="29"/>
    </row>
    <row r="22" spans="2:8">
      <c r="B22" s="28" t="s">
        <v>41</v>
      </c>
      <c r="C22" s="29"/>
      <c r="D22" s="29"/>
      <c r="E22" s="28" t="s">
        <v>42</v>
      </c>
      <c r="G22" s="28" t="s">
        <v>43</v>
      </c>
      <c r="H22" s="29"/>
    </row>
    <row r="23" spans="2:8">
      <c r="B23" s="29"/>
      <c r="C23" s="29"/>
      <c r="D23" s="29"/>
      <c r="E23" s="29"/>
      <c r="G23" s="35"/>
      <c r="H23" s="29"/>
    </row>
    <row r="24" spans="2:8">
      <c r="B24" s="29"/>
      <c r="C24" s="29"/>
      <c r="D24" s="29"/>
      <c r="E24" s="29"/>
      <c r="G24" s="35"/>
      <c r="H24" s="29"/>
    </row>
    <row r="25" spans="2:8">
      <c r="B25" s="36" t="s">
        <v>44</v>
      </c>
      <c r="E25" s="30" t="s">
        <v>45</v>
      </c>
      <c r="G25" s="30" t="s">
        <v>46</v>
      </c>
    </row>
    <row r="26" spans="2:8">
      <c r="B26" s="36" t="s">
        <v>47</v>
      </c>
      <c r="E26" s="30" t="s">
        <v>48</v>
      </c>
      <c r="G26" s="30" t="s">
        <v>49</v>
      </c>
    </row>
    <row r="27" spans="2:8">
      <c r="B27" s="28" t="s">
        <v>50</v>
      </c>
      <c r="E27" s="30" t="s">
        <v>51</v>
      </c>
      <c r="F27" s="37"/>
      <c r="G27" s="30" t="s">
        <v>52</v>
      </c>
    </row>
    <row r="29" spans="2:8">
      <c r="E29" s="37"/>
    </row>
    <row r="30" spans="2:8">
      <c r="E30" s="37"/>
    </row>
    <row r="31" spans="2:8">
      <c r="E31" s="37"/>
    </row>
    <row r="33" spans="2:5">
      <c r="B33" s="29"/>
    </row>
    <row r="46" spans="2:5">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351</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44959</v>
      </c>
    </row>
    <row r="14" spans="2:8" ht="52.5">
      <c r="B14" s="17">
        <v>156</v>
      </c>
      <c r="C14" s="18">
        <v>44531</v>
      </c>
      <c r="D14" s="19" t="s">
        <v>54</v>
      </c>
      <c r="E14" s="19" t="s">
        <v>55</v>
      </c>
      <c r="F14" s="20">
        <v>77563.199999999997</v>
      </c>
      <c r="G14" s="21" t="s">
        <v>15</v>
      </c>
      <c r="H14" s="18">
        <v>44959</v>
      </c>
    </row>
    <row r="15" spans="2:8">
      <c r="B15" s="17" t="s">
        <v>352</v>
      </c>
      <c r="C15" s="38">
        <v>44944</v>
      </c>
      <c r="D15" s="19" t="s">
        <v>162</v>
      </c>
      <c r="E15" s="19" t="s">
        <v>344</v>
      </c>
      <c r="F15" s="20">
        <v>78820</v>
      </c>
      <c r="G15" s="21" t="s">
        <v>15</v>
      </c>
      <c r="H15" s="18">
        <v>44959</v>
      </c>
    </row>
    <row r="16" spans="2:8">
      <c r="B16" s="17" t="s">
        <v>353</v>
      </c>
      <c r="C16" s="38">
        <v>44950</v>
      </c>
      <c r="D16" s="19" t="s">
        <v>23</v>
      </c>
      <c r="E16" s="19" t="s">
        <v>354</v>
      </c>
      <c r="F16" s="20">
        <v>129844</v>
      </c>
      <c r="G16" s="21" t="s">
        <v>15</v>
      </c>
      <c r="H16" s="18">
        <v>44959</v>
      </c>
    </row>
    <row r="17" spans="2:8">
      <c r="B17" s="17" t="s">
        <v>355</v>
      </c>
      <c r="C17" s="38">
        <v>44946</v>
      </c>
      <c r="D17" s="19" t="s">
        <v>356</v>
      </c>
      <c r="E17" s="19" t="s">
        <v>357</v>
      </c>
      <c r="F17" s="20">
        <v>31270</v>
      </c>
      <c r="G17" s="21" t="s">
        <v>15</v>
      </c>
      <c r="H17" s="18">
        <v>44959</v>
      </c>
    </row>
    <row r="18" spans="2:8">
      <c r="B18" s="17"/>
      <c r="C18" s="38"/>
      <c r="D18" s="19"/>
      <c r="E18" s="19"/>
      <c r="F18" s="20"/>
      <c r="G18" s="21"/>
      <c r="H18" s="18"/>
    </row>
    <row r="19" spans="2:8">
      <c r="B19" s="26"/>
      <c r="C19" s="26"/>
      <c r="D19" s="26"/>
      <c r="E19" s="26" t="s">
        <v>39</v>
      </c>
      <c r="F19" s="24">
        <f>SUBTOTAL(109,Tabla43467891011121314[MONTO])</f>
        <v>387911.66000000003</v>
      </c>
      <c r="G19" s="25"/>
      <c r="H19" s="26"/>
    </row>
    <row r="20" spans="2:8">
      <c r="B20" s="29" t="s">
        <v>40</v>
      </c>
      <c r="C20" s="29"/>
      <c r="D20" s="29"/>
      <c r="E20" s="29"/>
      <c r="G20" s="35"/>
      <c r="H20" s="29"/>
    </row>
    <row r="21" spans="2:8">
      <c r="B21" s="29"/>
      <c r="C21" s="29"/>
      <c r="D21" s="29"/>
      <c r="E21" s="29"/>
      <c r="G21" s="35"/>
      <c r="H21" s="29"/>
    </row>
    <row r="22" spans="2:8">
      <c r="B22" s="28" t="s">
        <v>41</v>
      </c>
      <c r="C22" s="29"/>
      <c r="D22" s="29"/>
      <c r="E22" s="28" t="s">
        <v>42</v>
      </c>
      <c r="G22" s="28" t="s">
        <v>43</v>
      </c>
      <c r="H22" s="29"/>
    </row>
    <row r="23" spans="2:8">
      <c r="B23" s="29"/>
      <c r="C23" s="29"/>
      <c r="D23" s="29"/>
      <c r="E23" s="29"/>
      <c r="G23" s="35"/>
      <c r="H23" s="29"/>
    </row>
    <row r="24" spans="2:8">
      <c r="B24" s="29"/>
      <c r="C24" s="29"/>
      <c r="D24" s="29"/>
      <c r="E24" s="29"/>
      <c r="G24" s="35"/>
      <c r="H24" s="29"/>
    </row>
    <row r="25" spans="2:8">
      <c r="B25" s="36" t="s">
        <v>44</v>
      </c>
      <c r="E25" s="30" t="s">
        <v>45</v>
      </c>
      <c r="G25" s="30" t="s">
        <v>46</v>
      </c>
    </row>
    <row r="26" spans="2:8">
      <c r="B26" s="36" t="s">
        <v>47</v>
      </c>
      <c r="E26" s="30" t="s">
        <v>48</v>
      </c>
      <c r="G26" s="30" t="s">
        <v>49</v>
      </c>
    </row>
    <row r="27" spans="2:8">
      <c r="B27" s="28" t="s">
        <v>50</v>
      </c>
      <c r="E27" s="30" t="s">
        <v>51</v>
      </c>
      <c r="F27" s="37"/>
      <c r="G27" s="30" t="s">
        <v>52</v>
      </c>
    </row>
    <row r="29" spans="2:8">
      <c r="E29" s="37"/>
    </row>
    <row r="30" spans="2:8">
      <c r="E30" s="37"/>
    </row>
    <row r="31" spans="2:8">
      <c r="E31" s="37"/>
    </row>
    <row r="33" spans="2:5">
      <c r="B33" s="29"/>
    </row>
    <row r="46" spans="2:5">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351</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44985</v>
      </c>
    </row>
    <row r="14" spans="2:8" ht="52.5">
      <c r="B14" s="17">
        <v>156</v>
      </c>
      <c r="C14" s="18">
        <v>44531</v>
      </c>
      <c r="D14" s="19" t="s">
        <v>54</v>
      </c>
      <c r="E14" s="19" t="s">
        <v>55</v>
      </c>
      <c r="F14" s="20">
        <v>77563.199999999997</v>
      </c>
      <c r="G14" s="21" t="s">
        <v>15</v>
      </c>
      <c r="H14" s="18">
        <v>44985</v>
      </c>
    </row>
    <row r="15" spans="2:8" ht="52.5">
      <c r="B15" s="17" t="s">
        <v>358</v>
      </c>
      <c r="C15" s="38">
        <v>44902</v>
      </c>
      <c r="D15" s="19" t="s">
        <v>359</v>
      </c>
      <c r="E15" s="19" t="s">
        <v>360</v>
      </c>
      <c r="F15" s="20">
        <v>270000</v>
      </c>
      <c r="G15" s="21" t="s">
        <v>15</v>
      </c>
      <c r="H15" s="18">
        <v>44985</v>
      </c>
    </row>
    <row r="16" spans="2:8">
      <c r="B16" s="17" t="s">
        <v>352</v>
      </c>
      <c r="C16" s="38">
        <v>44944</v>
      </c>
      <c r="D16" s="19" t="s">
        <v>162</v>
      </c>
      <c r="E16" s="19" t="s">
        <v>344</v>
      </c>
      <c r="F16" s="20">
        <v>78820</v>
      </c>
      <c r="G16" s="21" t="s">
        <v>15</v>
      </c>
      <c r="H16" s="18">
        <v>44985</v>
      </c>
    </row>
    <row r="17" spans="2:8">
      <c r="B17" s="17" t="s">
        <v>353</v>
      </c>
      <c r="C17" s="38">
        <v>44950</v>
      </c>
      <c r="D17" s="19" t="s">
        <v>23</v>
      </c>
      <c r="E17" s="19" t="s">
        <v>354</v>
      </c>
      <c r="F17" s="20">
        <v>129844</v>
      </c>
      <c r="G17" s="21" t="s">
        <v>15</v>
      </c>
      <c r="H17" s="18">
        <v>44985</v>
      </c>
    </row>
    <row r="18" spans="2:8">
      <c r="B18" s="17" t="s">
        <v>361</v>
      </c>
      <c r="C18" s="38">
        <v>44946</v>
      </c>
      <c r="D18" s="19" t="s">
        <v>356</v>
      </c>
      <c r="E18" s="19" t="s">
        <v>357</v>
      </c>
      <c r="F18" s="20">
        <v>31270</v>
      </c>
      <c r="G18" s="21" t="s">
        <v>15</v>
      </c>
      <c r="H18" s="18">
        <v>44985</v>
      </c>
    </row>
    <row r="19" spans="2:8">
      <c r="B19" s="17" t="s">
        <v>362</v>
      </c>
      <c r="C19" s="38">
        <v>44942</v>
      </c>
      <c r="D19" s="19" t="s">
        <v>178</v>
      </c>
      <c r="E19" s="19" t="s">
        <v>363</v>
      </c>
      <c r="F19" s="20">
        <v>25000</v>
      </c>
      <c r="G19" s="21" t="s">
        <v>15</v>
      </c>
      <c r="H19" s="18">
        <v>44985</v>
      </c>
    </row>
    <row r="20" spans="2:8">
      <c r="B20" s="17" t="s">
        <v>364</v>
      </c>
      <c r="C20" s="38">
        <v>44953</v>
      </c>
      <c r="D20" s="19" t="s">
        <v>187</v>
      </c>
      <c r="E20" s="19" t="s">
        <v>365</v>
      </c>
      <c r="F20" s="20">
        <v>318653.68</v>
      </c>
      <c r="G20" s="21" t="s">
        <v>15</v>
      </c>
      <c r="H20" s="18">
        <v>44985</v>
      </c>
    </row>
    <row r="21" spans="2:8" ht="52.5">
      <c r="B21" s="17" t="s">
        <v>366</v>
      </c>
      <c r="C21" s="38">
        <v>44956</v>
      </c>
      <c r="D21" s="19" t="s">
        <v>367</v>
      </c>
      <c r="E21" s="19" t="s">
        <v>363</v>
      </c>
      <c r="F21" s="20">
        <v>10000</v>
      </c>
      <c r="G21" s="21" t="s">
        <v>15</v>
      </c>
      <c r="H21" s="38">
        <v>44985</v>
      </c>
    </row>
    <row r="22" spans="2:8">
      <c r="B22" s="26"/>
      <c r="C22" s="26"/>
      <c r="D22" s="26"/>
      <c r="E22" s="26" t="s">
        <v>39</v>
      </c>
      <c r="F22" s="24">
        <f>SUBTOTAL(109,Tabla4346789101112131415[MONTO])</f>
        <v>1011565.3400000001</v>
      </c>
      <c r="G22" s="25"/>
      <c r="H22" s="26"/>
    </row>
    <row r="23" spans="2:8">
      <c r="B23" s="29" t="s">
        <v>40</v>
      </c>
      <c r="C23" s="29"/>
      <c r="D23" s="29"/>
      <c r="E23" s="29"/>
      <c r="G23" s="35"/>
      <c r="H23" s="29"/>
    </row>
    <row r="24" spans="2:8">
      <c r="B24" s="29"/>
      <c r="C24" s="29"/>
      <c r="D24" s="29"/>
      <c r="E24" s="29"/>
      <c r="G24" s="35"/>
      <c r="H24" s="29"/>
    </row>
    <row r="25" spans="2:8">
      <c r="B25" s="28" t="s">
        <v>41</v>
      </c>
      <c r="C25" s="29"/>
      <c r="D25" s="29"/>
      <c r="E25" s="28" t="s">
        <v>42</v>
      </c>
      <c r="G25" s="28" t="s">
        <v>43</v>
      </c>
      <c r="H25" s="29"/>
    </row>
    <row r="26" spans="2:8">
      <c r="B26" s="29"/>
      <c r="C26" s="29"/>
      <c r="D26" s="29"/>
      <c r="E26" s="29"/>
      <c r="G26" s="35"/>
      <c r="H26" s="29"/>
    </row>
    <row r="27" spans="2:8">
      <c r="B27" s="29"/>
      <c r="C27" s="29"/>
      <c r="D27" s="29"/>
      <c r="E27" s="29"/>
      <c r="G27" s="35"/>
      <c r="H27" s="29"/>
    </row>
    <row r="28" spans="2:8">
      <c r="B28" s="36" t="s">
        <v>44</v>
      </c>
      <c r="E28" s="30" t="s">
        <v>45</v>
      </c>
      <c r="G28" s="30" t="s">
        <v>46</v>
      </c>
    </row>
    <row r="29" spans="2:8">
      <c r="B29" s="36" t="s">
        <v>47</v>
      </c>
      <c r="E29" s="30" t="s">
        <v>48</v>
      </c>
      <c r="G29" s="30" t="s">
        <v>49</v>
      </c>
    </row>
    <row r="30" spans="2:8">
      <c r="B30" s="28" t="s">
        <v>50</v>
      </c>
      <c r="E30" s="30" t="s">
        <v>51</v>
      </c>
      <c r="F30" s="37"/>
      <c r="G30" s="30" t="s">
        <v>52</v>
      </c>
    </row>
    <row r="32" spans="2:8">
      <c r="E32" s="37"/>
    </row>
    <row r="33" spans="2:5">
      <c r="E33" s="37"/>
    </row>
    <row r="34" spans="2:5">
      <c r="E34" s="37"/>
    </row>
    <row r="36" spans="2:5">
      <c r="B36" s="29"/>
    </row>
    <row r="49" spans="5:5">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368</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45016</v>
      </c>
    </row>
    <row r="14" spans="2:8" ht="52.5">
      <c r="B14" s="17">
        <v>156</v>
      </c>
      <c r="C14" s="18">
        <v>44531</v>
      </c>
      <c r="D14" s="19" t="s">
        <v>54</v>
      </c>
      <c r="E14" s="19" t="s">
        <v>55</v>
      </c>
      <c r="F14" s="20">
        <v>77563.199999999997</v>
      </c>
      <c r="G14" s="21" t="s">
        <v>15</v>
      </c>
      <c r="H14" s="18">
        <v>45016</v>
      </c>
    </row>
    <row r="15" spans="2:8" ht="52.5">
      <c r="B15" s="17" t="s">
        <v>358</v>
      </c>
      <c r="C15" s="38">
        <v>44902</v>
      </c>
      <c r="D15" s="19" t="s">
        <v>359</v>
      </c>
      <c r="E15" s="19" t="s">
        <v>360</v>
      </c>
      <c r="F15" s="20">
        <v>270000</v>
      </c>
      <c r="G15" s="21" t="s">
        <v>15</v>
      </c>
      <c r="H15" s="18">
        <v>45016</v>
      </c>
    </row>
    <row r="16" spans="2:8">
      <c r="B16" s="17" t="s">
        <v>362</v>
      </c>
      <c r="C16" s="38">
        <v>44942</v>
      </c>
      <c r="D16" s="19" t="s">
        <v>178</v>
      </c>
      <c r="E16" s="19" t="s">
        <v>363</v>
      </c>
      <c r="F16" s="20">
        <v>25000</v>
      </c>
      <c r="G16" s="21" t="s">
        <v>15</v>
      </c>
      <c r="H16" s="18">
        <v>45016</v>
      </c>
    </row>
    <row r="17" spans="2:8" ht="52.5">
      <c r="B17" s="17" t="s">
        <v>366</v>
      </c>
      <c r="C17" s="38">
        <v>44956</v>
      </c>
      <c r="D17" s="19" t="s">
        <v>367</v>
      </c>
      <c r="E17" s="19" t="s">
        <v>363</v>
      </c>
      <c r="F17" s="20">
        <v>10000</v>
      </c>
      <c r="G17" s="21" t="s">
        <v>15</v>
      </c>
      <c r="H17" s="18">
        <v>45016</v>
      </c>
    </row>
    <row r="18" spans="2:8">
      <c r="B18" s="17" t="s">
        <v>369</v>
      </c>
      <c r="C18" s="38"/>
      <c r="D18" s="19" t="s">
        <v>23</v>
      </c>
      <c r="E18" s="19" t="s">
        <v>370</v>
      </c>
      <c r="F18" s="20"/>
      <c r="G18" s="21" t="s">
        <v>15</v>
      </c>
      <c r="H18" s="18">
        <v>45016</v>
      </c>
    </row>
    <row r="19" spans="2:8">
      <c r="B19" s="17"/>
      <c r="C19" s="38"/>
      <c r="D19" s="19"/>
      <c r="E19" s="19"/>
      <c r="F19" s="20"/>
      <c r="G19" s="21" t="s">
        <v>15</v>
      </c>
      <c r="H19" s="18">
        <v>45016</v>
      </c>
    </row>
    <row r="20" spans="2:8">
      <c r="B20" s="17"/>
      <c r="C20" s="38"/>
      <c r="D20" s="19"/>
      <c r="E20" s="19"/>
      <c r="F20" s="20"/>
      <c r="G20" s="21" t="s">
        <v>15</v>
      </c>
      <c r="H20" s="18">
        <v>45016</v>
      </c>
    </row>
    <row r="21" spans="2:8">
      <c r="B21" s="17"/>
      <c r="C21" s="38"/>
      <c r="D21" s="19"/>
      <c r="E21" s="19"/>
      <c r="F21" s="20"/>
      <c r="G21" s="21" t="s">
        <v>15</v>
      </c>
      <c r="H21" s="18">
        <v>45016</v>
      </c>
    </row>
    <row r="22" spans="2:8">
      <c r="B22" s="26"/>
      <c r="C22" s="26"/>
      <c r="D22" s="26"/>
      <c r="E22" s="26" t="s">
        <v>39</v>
      </c>
      <c r="F22" s="24">
        <f>SUBTOTAL(109,Tabla434678910111213141516[MONTO])</f>
        <v>452977.66000000003</v>
      </c>
      <c r="G22" s="25"/>
      <c r="H22" s="26"/>
    </row>
    <row r="23" spans="2:8">
      <c r="B23" s="29" t="s">
        <v>40</v>
      </c>
      <c r="C23" s="29"/>
      <c r="D23" s="29"/>
      <c r="E23" s="29"/>
      <c r="G23" s="35"/>
      <c r="H23" s="29"/>
    </row>
    <row r="24" spans="2:8">
      <c r="B24" s="29"/>
      <c r="C24" s="29"/>
      <c r="D24" s="29"/>
      <c r="E24" s="29"/>
      <c r="G24" s="35"/>
      <c r="H24" s="29"/>
    </row>
    <row r="25" spans="2:8">
      <c r="B25" s="28" t="s">
        <v>41</v>
      </c>
      <c r="C25" s="29"/>
      <c r="D25" s="29"/>
      <c r="E25" s="28" t="s">
        <v>42</v>
      </c>
      <c r="G25" s="28" t="s">
        <v>43</v>
      </c>
      <c r="H25" s="29"/>
    </row>
    <row r="26" spans="2:8">
      <c r="B26" s="29"/>
      <c r="C26" s="29"/>
      <c r="D26" s="29"/>
      <c r="E26" s="29"/>
      <c r="G26" s="35"/>
      <c r="H26" s="29"/>
    </row>
    <row r="27" spans="2:8">
      <c r="B27" s="29"/>
      <c r="C27" s="29"/>
      <c r="D27" s="29"/>
      <c r="E27" s="29"/>
      <c r="G27" s="35"/>
      <c r="H27" s="29"/>
    </row>
    <row r="28" spans="2:8">
      <c r="B28" s="36" t="s">
        <v>44</v>
      </c>
      <c r="E28" s="30" t="s">
        <v>45</v>
      </c>
      <c r="G28" s="30" t="s">
        <v>46</v>
      </c>
    </row>
    <row r="29" spans="2:8">
      <c r="B29" s="36" t="s">
        <v>47</v>
      </c>
      <c r="E29" s="30" t="s">
        <v>48</v>
      </c>
      <c r="G29" s="30" t="s">
        <v>49</v>
      </c>
    </row>
    <row r="30" spans="2:8">
      <c r="B30" s="28" t="s">
        <v>50</v>
      </c>
      <c r="E30" s="30" t="s">
        <v>51</v>
      </c>
      <c r="F30" s="37"/>
      <c r="G30" s="30" t="s">
        <v>52</v>
      </c>
    </row>
    <row r="32" spans="2:8">
      <c r="E32" s="37"/>
    </row>
    <row r="33" spans="2:5">
      <c r="E33" s="37"/>
    </row>
    <row r="34" spans="2:5">
      <c r="E34" s="37"/>
    </row>
    <row r="36" spans="2:5">
      <c r="B36" s="29"/>
    </row>
    <row r="49" spans="5:5">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371</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45077</v>
      </c>
    </row>
    <row r="14" spans="2:8" ht="52.5">
      <c r="B14" s="17">
        <v>156</v>
      </c>
      <c r="C14" s="18">
        <v>44531</v>
      </c>
      <c r="D14" s="19" t="s">
        <v>54</v>
      </c>
      <c r="E14" s="19" t="s">
        <v>55</v>
      </c>
      <c r="F14" s="20">
        <v>77563.199999999997</v>
      </c>
      <c r="G14" s="21" t="s">
        <v>15</v>
      </c>
      <c r="H14" s="18">
        <v>45077</v>
      </c>
    </row>
    <row r="15" spans="2:8" ht="52.5">
      <c r="B15" s="17" t="s">
        <v>358</v>
      </c>
      <c r="C15" s="38">
        <v>44902</v>
      </c>
      <c r="D15" s="19" t="s">
        <v>359</v>
      </c>
      <c r="E15" s="19" t="s">
        <v>360</v>
      </c>
      <c r="F15" s="20">
        <v>270000</v>
      </c>
      <c r="G15" s="21" t="s">
        <v>15</v>
      </c>
      <c r="H15" s="18">
        <v>45077</v>
      </c>
    </row>
    <row r="16" spans="2:8" ht="52.5">
      <c r="B16" s="17" t="s">
        <v>372</v>
      </c>
      <c r="C16" s="38">
        <v>45028</v>
      </c>
      <c r="D16" s="19" t="s">
        <v>373</v>
      </c>
      <c r="E16" s="19" t="s">
        <v>374</v>
      </c>
      <c r="F16" s="20">
        <v>88525.25</v>
      </c>
      <c r="G16" s="21" t="s">
        <v>15</v>
      </c>
      <c r="H16" s="18">
        <v>45077</v>
      </c>
    </row>
    <row r="17" spans="2:8" ht="52.5">
      <c r="B17" s="17" t="s">
        <v>375</v>
      </c>
      <c r="C17" s="38">
        <v>45035</v>
      </c>
      <c r="D17" s="19" t="s">
        <v>376</v>
      </c>
      <c r="E17" s="19" t="s">
        <v>377</v>
      </c>
      <c r="F17" s="20">
        <v>208911.32</v>
      </c>
      <c r="G17" s="21" t="s">
        <v>15</v>
      </c>
      <c r="H17" s="18">
        <v>45077</v>
      </c>
    </row>
    <row r="18" spans="2:8">
      <c r="B18" s="17" t="s">
        <v>378</v>
      </c>
      <c r="C18" s="38">
        <v>45035</v>
      </c>
      <c r="D18" s="19" t="s">
        <v>280</v>
      </c>
      <c r="E18" s="19" t="s">
        <v>379</v>
      </c>
      <c r="F18" s="20">
        <v>78820</v>
      </c>
      <c r="G18" s="21" t="s">
        <v>15</v>
      </c>
      <c r="H18" s="18">
        <v>45077</v>
      </c>
    </row>
    <row r="19" spans="2:8">
      <c r="B19" s="17" t="s">
        <v>380</v>
      </c>
      <c r="C19" s="38">
        <v>45036</v>
      </c>
      <c r="D19" s="19" t="s">
        <v>381</v>
      </c>
      <c r="E19" s="19" t="s">
        <v>382</v>
      </c>
      <c r="F19" s="20">
        <v>31270</v>
      </c>
      <c r="G19" s="21" t="s">
        <v>15</v>
      </c>
      <c r="H19" s="18">
        <v>45077</v>
      </c>
    </row>
    <row r="20" spans="2:8" ht="52.5">
      <c r="B20" s="17" t="s">
        <v>383</v>
      </c>
      <c r="C20" s="38">
        <v>45040</v>
      </c>
      <c r="D20" s="19" t="s">
        <v>384</v>
      </c>
      <c r="E20" s="19" t="s">
        <v>385</v>
      </c>
      <c r="F20" s="20">
        <v>129844</v>
      </c>
      <c r="G20" s="21" t="s">
        <v>15</v>
      </c>
      <c r="H20" s="18">
        <v>45077</v>
      </c>
    </row>
    <row r="21" spans="2:8">
      <c r="B21" s="17" t="s">
        <v>386</v>
      </c>
      <c r="C21" s="38">
        <v>45042</v>
      </c>
      <c r="D21" s="19" t="s">
        <v>387</v>
      </c>
      <c r="E21" s="19" t="s">
        <v>388</v>
      </c>
      <c r="F21" s="20">
        <v>7915.05</v>
      </c>
      <c r="G21" s="21" t="s">
        <v>15</v>
      </c>
      <c r="H21" s="18">
        <v>45077</v>
      </c>
    </row>
    <row r="22" spans="2:8">
      <c r="B22" s="17" t="s">
        <v>389</v>
      </c>
      <c r="C22" s="38">
        <v>45043</v>
      </c>
      <c r="D22" s="19" t="s">
        <v>390</v>
      </c>
      <c r="E22" s="19" t="s">
        <v>391</v>
      </c>
      <c r="F22" s="20">
        <v>311974.08</v>
      </c>
      <c r="G22" s="21" t="s">
        <v>15</v>
      </c>
      <c r="H22" s="18">
        <v>45077</v>
      </c>
    </row>
    <row r="23" spans="2:8" ht="78.75">
      <c r="B23" s="17" t="s">
        <v>392</v>
      </c>
      <c r="C23" s="38">
        <v>45043</v>
      </c>
      <c r="D23" s="19" t="s">
        <v>393</v>
      </c>
      <c r="E23" s="19" t="s">
        <v>394</v>
      </c>
      <c r="F23" s="20">
        <v>10000</v>
      </c>
      <c r="G23" s="21" t="s">
        <v>15</v>
      </c>
      <c r="H23" s="18">
        <v>45077</v>
      </c>
    </row>
    <row r="24" spans="2:8">
      <c r="B24" s="17" t="s">
        <v>395</v>
      </c>
      <c r="C24" s="38">
        <v>45044</v>
      </c>
      <c r="D24" s="19" t="s">
        <v>384</v>
      </c>
      <c r="E24" s="19" t="s">
        <v>396</v>
      </c>
      <c r="F24" s="20">
        <v>192006.1</v>
      </c>
      <c r="G24" s="21" t="s">
        <v>15</v>
      </c>
      <c r="H24" s="18">
        <v>45077</v>
      </c>
    </row>
    <row r="25" spans="2:8">
      <c r="B25" s="17" t="s">
        <v>397</v>
      </c>
      <c r="C25" s="38">
        <v>45044</v>
      </c>
      <c r="D25" s="19" t="s">
        <v>398</v>
      </c>
      <c r="E25" s="19" t="s">
        <v>399</v>
      </c>
      <c r="F25" s="20">
        <v>51105.8</v>
      </c>
      <c r="G25" s="21" t="s">
        <v>15</v>
      </c>
      <c r="H25" s="18">
        <v>45077</v>
      </c>
    </row>
    <row r="26" spans="2:8">
      <c r="B26" s="17" t="s">
        <v>400</v>
      </c>
      <c r="C26" s="38">
        <v>45044</v>
      </c>
      <c r="D26" s="19" t="s">
        <v>401</v>
      </c>
      <c r="E26" s="19" t="s">
        <v>402</v>
      </c>
      <c r="F26" s="20">
        <v>5310</v>
      </c>
      <c r="G26" s="21" t="s">
        <v>15</v>
      </c>
      <c r="H26" s="18">
        <v>45077</v>
      </c>
    </row>
    <row r="27" spans="2:8">
      <c r="B27" s="17" t="s">
        <v>31</v>
      </c>
      <c r="C27" s="38">
        <v>45046</v>
      </c>
      <c r="D27" s="19" t="s">
        <v>259</v>
      </c>
      <c r="E27" s="19" t="s">
        <v>403</v>
      </c>
      <c r="F27" s="20">
        <v>1132680</v>
      </c>
      <c r="G27" s="21" t="s">
        <v>15</v>
      </c>
      <c r="H27" s="18">
        <v>45077</v>
      </c>
    </row>
    <row r="28" spans="2:8" ht="52.5">
      <c r="B28" s="17" t="s">
        <v>404</v>
      </c>
      <c r="C28" s="38">
        <v>45046</v>
      </c>
      <c r="D28" s="19" t="s">
        <v>405</v>
      </c>
      <c r="E28" s="19" t="s">
        <v>406</v>
      </c>
      <c r="F28" s="20">
        <v>25000</v>
      </c>
      <c r="G28" s="21" t="s">
        <v>15</v>
      </c>
      <c r="H28" s="18">
        <v>45077</v>
      </c>
    </row>
    <row r="29" spans="2:8">
      <c r="B29" s="26"/>
      <c r="C29" s="26"/>
      <c r="D29" s="26"/>
      <c r="E29" s="26" t="s">
        <v>39</v>
      </c>
      <c r="F29" s="24">
        <f>SUBTOTAL(109,Tabla43467891011121314151617[MONTO])</f>
        <v>2691339.2600000002</v>
      </c>
      <c r="G29" s="25"/>
      <c r="H29" s="26"/>
    </row>
    <row r="30" spans="2:8">
      <c r="B30" s="29" t="s">
        <v>40</v>
      </c>
      <c r="C30" s="29"/>
      <c r="D30" s="29"/>
      <c r="E30" s="29"/>
      <c r="G30" s="35"/>
      <c r="H30" s="29"/>
    </row>
    <row r="31" spans="2:8">
      <c r="B31" s="29"/>
      <c r="C31" s="29"/>
      <c r="D31" s="29"/>
      <c r="E31" s="29"/>
      <c r="G31" s="35"/>
      <c r="H31" s="29"/>
    </row>
    <row r="32" spans="2:8">
      <c r="B32" s="28" t="s">
        <v>41</v>
      </c>
      <c r="C32" s="29"/>
      <c r="D32" s="29"/>
      <c r="E32" s="28" t="s">
        <v>42</v>
      </c>
      <c r="G32" s="28" t="s">
        <v>43</v>
      </c>
      <c r="H32" s="29"/>
    </row>
    <row r="33" spans="2:8">
      <c r="B33" s="29"/>
      <c r="C33" s="29"/>
      <c r="D33" s="29"/>
      <c r="E33" s="29"/>
      <c r="G33" s="35"/>
      <c r="H33" s="29"/>
    </row>
    <row r="34" spans="2:8">
      <c r="B34" s="29"/>
      <c r="C34" s="29"/>
      <c r="D34" s="29"/>
      <c r="E34" s="29"/>
      <c r="G34" s="35"/>
      <c r="H34" s="29"/>
    </row>
    <row r="35" spans="2:8">
      <c r="B35" s="36" t="s">
        <v>44</v>
      </c>
      <c r="E35" s="30" t="s">
        <v>45</v>
      </c>
      <c r="G35" s="30" t="s">
        <v>46</v>
      </c>
    </row>
    <row r="36" spans="2:8">
      <c r="B36" s="36" t="s">
        <v>47</v>
      </c>
      <c r="E36" s="30" t="s">
        <v>48</v>
      </c>
      <c r="G36" s="30" t="s">
        <v>49</v>
      </c>
    </row>
    <row r="37" spans="2:8">
      <c r="B37" s="28" t="s">
        <v>50</v>
      </c>
      <c r="E37" s="30" t="s">
        <v>51</v>
      </c>
      <c r="F37" s="37"/>
      <c r="G37" s="30" t="s">
        <v>52</v>
      </c>
    </row>
    <row r="39" spans="2:8">
      <c r="E39" s="37"/>
    </row>
    <row r="40" spans="2:8">
      <c r="E40" s="37"/>
    </row>
    <row r="41" spans="2:8">
      <c r="E41" s="37"/>
    </row>
    <row r="43" spans="2:8">
      <c r="B43" s="29"/>
    </row>
    <row r="56" spans="5:5">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407</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45107</v>
      </c>
    </row>
    <row r="14" spans="2:8" ht="52.5">
      <c r="B14" s="17">
        <v>156</v>
      </c>
      <c r="C14" s="18">
        <v>44531</v>
      </c>
      <c r="D14" s="19" t="s">
        <v>54</v>
      </c>
      <c r="E14" s="19" t="s">
        <v>55</v>
      </c>
      <c r="F14" s="20">
        <v>77563.199999999997</v>
      </c>
      <c r="G14" s="21" t="s">
        <v>15</v>
      </c>
      <c r="H14" s="18">
        <v>45107</v>
      </c>
    </row>
    <row r="15" spans="2:8" ht="52.5">
      <c r="B15" s="17" t="s">
        <v>358</v>
      </c>
      <c r="C15" s="38">
        <v>44902</v>
      </c>
      <c r="D15" s="19" t="s">
        <v>359</v>
      </c>
      <c r="E15" s="19" t="s">
        <v>360</v>
      </c>
      <c r="F15" s="20">
        <v>270000</v>
      </c>
      <c r="G15" s="21" t="s">
        <v>15</v>
      </c>
      <c r="H15" s="18">
        <v>45107</v>
      </c>
    </row>
    <row r="16" spans="2:8" ht="52.5">
      <c r="B16" s="17" t="s">
        <v>404</v>
      </c>
      <c r="C16" s="38">
        <v>45077</v>
      </c>
      <c r="D16" s="19" t="s">
        <v>405</v>
      </c>
      <c r="E16" s="19" t="s">
        <v>408</v>
      </c>
      <c r="F16" s="20">
        <v>50000</v>
      </c>
      <c r="G16" s="21" t="s">
        <v>15</v>
      </c>
      <c r="H16" s="18">
        <v>45107</v>
      </c>
    </row>
    <row r="17" spans="2:8" ht="52.5">
      <c r="B17" s="17" t="s">
        <v>409</v>
      </c>
      <c r="C17" s="38">
        <v>45057</v>
      </c>
      <c r="D17" s="19" t="s">
        <v>410</v>
      </c>
      <c r="E17" s="19" t="s">
        <v>411</v>
      </c>
      <c r="F17" s="20">
        <v>1099760</v>
      </c>
      <c r="G17" s="21" t="s">
        <v>15</v>
      </c>
      <c r="H17" s="18">
        <v>45107</v>
      </c>
    </row>
    <row r="18" spans="2:8" ht="52.5">
      <c r="B18" s="17" t="s">
        <v>412</v>
      </c>
      <c r="C18" s="38">
        <v>45065</v>
      </c>
      <c r="D18" s="19" t="s">
        <v>35</v>
      </c>
      <c r="E18" s="19" t="s">
        <v>413</v>
      </c>
      <c r="F18" s="20">
        <v>242257.64</v>
      </c>
      <c r="G18" s="21" t="s">
        <v>15</v>
      </c>
      <c r="H18" s="18">
        <v>45107</v>
      </c>
    </row>
    <row r="19" spans="2:8" ht="52.5">
      <c r="B19" s="17" t="s">
        <v>414</v>
      </c>
      <c r="C19" s="38">
        <v>45066</v>
      </c>
      <c r="D19" s="19" t="s">
        <v>70</v>
      </c>
      <c r="E19" s="19" t="s">
        <v>415</v>
      </c>
      <c r="F19" s="20">
        <v>31270</v>
      </c>
      <c r="G19" s="21" t="s">
        <v>15</v>
      </c>
      <c r="H19" s="18">
        <v>45107</v>
      </c>
    </row>
    <row r="20" spans="2:8" ht="52.5">
      <c r="B20" s="17" t="s">
        <v>416</v>
      </c>
      <c r="C20" s="38">
        <v>45070</v>
      </c>
      <c r="D20" s="19" t="s">
        <v>384</v>
      </c>
      <c r="E20" s="19" t="s">
        <v>417</v>
      </c>
      <c r="F20" s="20">
        <v>129844</v>
      </c>
      <c r="G20" s="21" t="s">
        <v>15</v>
      </c>
      <c r="H20" s="18">
        <v>45107</v>
      </c>
    </row>
    <row r="21" spans="2:8">
      <c r="B21" s="17" t="s">
        <v>418</v>
      </c>
      <c r="C21" s="38">
        <v>45072</v>
      </c>
      <c r="D21" s="19" t="s">
        <v>401</v>
      </c>
      <c r="E21" s="19" t="s">
        <v>419</v>
      </c>
      <c r="F21" s="20">
        <v>5310</v>
      </c>
      <c r="G21" s="21" t="s">
        <v>15</v>
      </c>
      <c r="H21" s="18">
        <v>45107</v>
      </c>
    </row>
    <row r="22" spans="2:8" ht="52.5">
      <c r="B22" s="17" t="s">
        <v>420</v>
      </c>
      <c r="C22" s="38">
        <v>45072</v>
      </c>
      <c r="D22" s="19" t="s">
        <v>421</v>
      </c>
      <c r="E22" s="19" t="s">
        <v>422</v>
      </c>
      <c r="F22" s="20">
        <v>14400</v>
      </c>
      <c r="G22" s="21" t="s">
        <v>15</v>
      </c>
      <c r="H22" s="18">
        <v>45107</v>
      </c>
    </row>
    <row r="23" spans="2:8">
      <c r="B23" s="17" t="s">
        <v>423</v>
      </c>
      <c r="C23" s="38">
        <v>45074</v>
      </c>
      <c r="D23" s="19" t="s">
        <v>384</v>
      </c>
      <c r="E23" s="19" t="s">
        <v>424</v>
      </c>
      <c r="F23" s="20">
        <v>192006.1</v>
      </c>
      <c r="G23" s="21" t="s">
        <v>15</v>
      </c>
      <c r="H23" s="18">
        <v>45107</v>
      </c>
    </row>
    <row r="24" spans="2:8">
      <c r="B24" s="17" t="s">
        <v>425</v>
      </c>
      <c r="C24" s="38">
        <v>45074</v>
      </c>
      <c r="D24" s="19" t="s">
        <v>26</v>
      </c>
      <c r="E24" s="19" t="s">
        <v>426</v>
      </c>
      <c r="F24" s="20">
        <v>309941.01</v>
      </c>
      <c r="G24" s="21" t="s">
        <v>15</v>
      </c>
      <c r="H24" s="18">
        <v>45107</v>
      </c>
    </row>
    <row r="25" spans="2:8" ht="52.5">
      <c r="B25" s="17" t="s">
        <v>427</v>
      </c>
      <c r="C25" s="38">
        <v>45075</v>
      </c>
      <c r="D25" s="19" t="s">
        <v>428</v>
      </c>
      <c r="E25" s="19" t="s">
        <v>429</v>
      </c>
      <c r="F25" s="20">
        <v>160000</v>
      </c>
      <c r="G25" s="21" t="s">
        <v>15</v>
      </c>
      <c r="H25" s="18">
        <v>45107</v>
      </c>
    </row>
    <row r="26" spans="2:8" ht="52.5">
      <c r="B26" s="17" t="s">
        <v>430</v>
      </c>
      <c r="C26" s="38">
        <v>45075</v>
      </c>
      <c r="D26" s="19" t="s">
        <v>431</v>
      </c>
      <c r="E26" s="19" t="s">
        <v>432</v>
      </c>
      <c r="F26" s="20">
        <v>10000</v>
      </c>
      <c r="G26" s="21" t="s">
        <v>15</v>
      </c>
      <c r="H26" s="18">
        <v>45107</v>
      </c>
    </row>
    <row r="27" spans="2:8" ht="52.5">
      <c r="B27" s="17" t="s">
        <v>433</v>
      </c>
      <c r="C27" s="38">
        <v>45075</v>
      </c>
      <c r="D27" s="19" t="s">
        <v>434</v>
      </c>
      <c r="E27" s="19" t="s">
        <v>435</v>
      </c>
      <c r="F27" s="20">
        <v>50525</v>
      </c>
      <c r="G27" s="21" t="s">
        <v>15</v>
      </c>
      <c r="H27" s="18">
        <v>45107</v>
      </c>
    </row>
    <row r="28" spans="2:8">
      <c r="B28" s="17" t="s">
        <v>31</v>
      </c>
      <c r="C28" s="38">
        <v>45077</v>
      </c>
      <c r="D28" s="19" t="s">
        <v>259</v>
      </c>
      <c r="E28" s="19" t="s">
        <v>403</v>
      </c>
      <c r="F28" s="20">
        <v>1686800</v>
      </c>
      <c r="G28" s="21" t="s">
        <v>15</v>
      </c>
      <c r="H28" s="18">
        <v>45107</v>
      </c>
    </row>
    <row r="29" spans="2:8">
      <c r="B29" s="26"/>
      <c r="C29" s="26"/>
      <c r="D29" s="26"/>
      <c r="E29" s="26" t="s">
        <v>39</v>
      </c>
      <c r="F29" s="24">
        <f>SUBTOTAL(109,Tabla4346789101112131415161718[MONTO])</f>
        <v>4400091.41</v>
      </c>
      <c r="G29" s="25"/>
      <c r="H29" s="26"/>
    </row>
    <row r="30" spans="2:8">
      <c r="B30" s="29" t="s">
        <v>40</v>
      </c>
      <c r="C30" s="29"/>
      <c r="D30" s="29"/>
      <c r="E30" s="29"/>
      <c r="G30" s="35"/>
      <c r="H30" s="29"/>
    </row>
    <row r="31" spans="2:8">
      <c r="B31" s="29"/>
      <c r="C31" s="29"/>
      <c r="D31" s="29"/>
      <c r="E31" s="29"/>
      <c r="G31" s="35"/>
      <c r="H31" s="29"/>
    </row>
    <row r="32" spans="2:8">
      <c r="B32" s="28" t="s">
        <v>41</v>
      </c>
      <c r="C32" s="29"/>
      <c r="D32" s="29"/>
      <c r="E32" s="28" t="s">
        <v>42</v>
      </c>
      <c r="G32" s="28" t="s">
        <v>43</v>
      </c>
      <c r="H32" s="29"/>
    </row>
    <row r="33" spans="2:8">
      <c r="B33" s="29"/>
      <c r="C33" s="29"/>
      <c r="D33" s="29"/>
      <c r="E33" s="29"/>
      <c r="G33" s="35"/>
      <c r="H33" s="29"/>
    </row>
    <row r="34" spans="2:8">
      <c r="B34" s="29"/>
      <c r="C34" s="29"/>
      <c r="D34" s="29"/>
      <c r="E34" s="29"/>
      <c r="G34" s="35"/>
      <c r="H34" s="29"/>
    </row>
    <row r="35" spans="2:8">
      <c r="B35" s="36" t="s">
        <v>44</v>
      </c>
      <c r="E35" s="30" t="s">
        <v>45</v>
      </c>
      <c r="G35" s="30" t="s">
        <v>46</v>
      </c>
    </row>
    <row r="36" spans="2:8">
      <c r="B36" s="36" t="s">
        <v>47</v>
      </c>
      <c r="E36" s="30" t="s">
        <v>48</v>
      </c>
      <c r="G36" s="30" t="s">
        <v>49</v>
      </c>
    </row>
    <row r="37" spans="2:8">
      <c r="B37" s="28" t="s">
        <v>50</v>
      </c>
      <c r="E37" s="30" t="s">
        <v>51</v>
      </c>
      <c r="F37" s="37"/>
      <c r="G37" s="30" t="s">
        <v>52</v>
      </c>
    </row>
    <row r="39" spans="2:8">
      <c r="E39" s="37"/>
    </row>
    <row r="40" spans="2:8">
      <c r="E40" s="37"/>
    </row>
    <row r="41" spans="2:8">
      <c r="E41" s="37"/>
    </row>
    <row r="43" spans="2:8">
      <c r="B43" s="29"/>
    </row>
    <row r="56" spans="5:5">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436</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45138</v>
      </c>
    </row>
    <row r="14" spans="2:8" ht="52.5">
      <c r="B14" s="17">
        <v>156</v>
      </c>
      <c r="C14" s="18">
        <v>44531</v>
      </c>
      <c r="D14" s="19" t="s">
        <v>54</v>
      </c>
      <c r="E14" s="19" t="s">
        <v>55</v>
      </c>
      <c r="F14" s="20">
        <v>77563.199999999997</v>
      </c>
      <c r="G14" s="21" t="s">
        <v>15</v>
      </c>
      <c r="H14" s="18">
        <v>45138</v>
      </c>
    </row>
    <row r="15" spans="2:8" ht="52.5">
      <c r="B15" s="17" t="s">
        <v>358</v>
      </c>
      <c r="C15" s="38">
        <v>44902</v>
      </c>
      <c r="D15" s="19" t="s">
        <v>359</v>
      </c>
      <c r="E15" s="19" t="s">
        <v>360</v>
      </c>
      <c r="F15" s="20">
        <v>270000</v>
      </c>
      <c r="G15" s="21" t="s">
        <v>15</v>
      </c>
      <c r="H15" s="18">
        <v>45138</v>
      </c>
    </row>
    <row r="16" spans="2:8" ht="52.5">
      <c r="B16" s="17" t="s">
        <v>438</v>
      </c>
      <c r="C16" s="38">
        <v>45061</v>
      </c>
      <c r="D16" s="19" t="s">
        <v>439</v>
      </c>
      <c r="E16" s="19" t="s">
        <v>440</v>
      </c>
      <c r="F16" s="20">
        <v>120360</v>
      </c>
      <c r="G16" s="21" t="s">
        <v>15</v>
      </c>
      <c r="H16" s="18">
        <v>45138</v>
      </c>
    </row>
    <row r="17" spans="2:8" ht="52.5">
      <c r="B17" s="17" t="s">
        <v>441</v>
      </c>
      <c r="C17" s="38">
        <v>45072</v>
      </c>
      <c r="D17" s="19" t="s">
        <v>442</v>
      </c>
      <c r="E17" s="19" t="s">
        <v>443</v>
      </c>
      <c r="F17" s="20">
        <v>49760</v>
      </c>
      <c r="G17" s="21" t="s">
        <v>15</v>
      </c>
      <c r="H17" s="18">
        <v>45138</v>
      </c>
    </row>
    <row r="18" spans="2:8">
      <c r="B18" s="17" t="s">
        <v>444</v>
      </c>
      <c r="C18" s="38">
        <v>45078</v>
      </c>
      <c r="D18" s="19" t="s">
        <v>63</v>
      </c>
      <c r="E18" s="19" t="s">
        <v>445</v>
      </c>
      <c r="F18" s="20">
        <v>2526</v>
      </c>
      <c r="G18" s="21" t="s">
        <v>15</v>
      </c>
      <c r="H18" s="18">
        <v>45138</v>
      </c>
    </row>
    <row r="19" spans="2:8">
      <c r="B19" s="17" t="s">
        <v>214</v>
      </c>
      <c r="C19" s="38">
        <v>45082</v>
      </c>
      <c r="D19" s="19" t="s">
        <v>446</v>
      </c>
      <c r="E19" s="19" t="s">
        <v>447</v>
      </c>
      <c r="F19" s="20">
        <v>175200</v>
      </c>
      <c r="G19" s="21" t="s">
        <v>15</v>
      </c>
      <c r="H19" s="18">
        <v>45138</v>
      </c>
    </row>
    <row r="20" spans="2:8">
      <c r="B20" s="17" t="s">
        <v>448</v>
      </c>
      <c r="C20" s="38">
        <v>45082</v>
      </c>
      <c r="D20" s="19" t="s">
        <v>449</v>
      </c>
      <c r="E20" s="19" t="s">
        <v>450</v>
      </c>
      <c r="F20" s="20">
        <v>269040</v>
      </c>
      <c r="G20" s="21" t="s">
        <v>15</v>
      </c>
      <c r="H20" s="18">
        <v>45138</v>
      </c>
    </row>
    <row r="21" spans="2:8" ht="52.5">
      <c r="B21" s="17" t="s">
        <v>451</v>
      </c>
      <c r="C21" s="38">
        <v>45086</v>
      </c>
      <c r="D21" s="19" t="s">
        <v>452</v>
      </c>
      <c r="E21" s="19" t="s">
        <v>453</v>
      </c>
      <c r="F21" s="20">
        <v>12245.6</v>
      </c>
      <c r="G21" s="21" t="s">
        <v>15</v>
      </c>
      <c r="H21" s="18">
        <v>45138</v>
      </c>
    </row>
    <row r="22" spans="2:8">
      <c r="B22" s="17" t="s">
        <v>454</v>
      </c>
      <c r="C22" s="38">
        <v>45092</v>
      </c>
      <c r="D22" s="19" t="s">
        <v>446</v>
      </c>
      <c r="E22" s="19" t="s">
        <v>447</v>
      </c>
      <c r="F22" s="20">
        <v>126886.39999999999</v>
      </c>
      <c r="G22" s="21" t="s">
        <v>15</v>
      </c>
      <c r="H22" s="18">
        <v>45138</v>
      </c>
    </row>
    <row r="23" spans="2:8" ht="52.5">
      <c r="B23" s="17" t="s">
        <v>455</v>
      </c>
      <c r="C23" s="38">
        <v>45096</v>
      </c>
      <c r="D23" s="19" t="s">
        <v>35</v>
      </c>
      <c r="E23" s="19" t="s">
        <v>456</v>
      </c>
      <c r="F23" s="20">
        <v>255497.62</v>
      </c>
      <c r="G23" s="21" t="s">
        <v>15</v>
      </c>
      <c r="H23" s="18">
        <v>45138</v>
      </c>
    </row>
    <row r="24" spans="2:8">
      <c r="B24" s="17" t="s">
        <v>457</v>
      </c>
      <c r="C24" s="38">
        <v>45097</v>
      </c>
      <c r="D24" s="19" t="s">
        <v>280</v>
      </c>
      <c r="E24" s="19" t="s">
        <v>379</v>
      </c>
      <c r="F24" s="20">
        <v>77391</v>
      </c>
      <c r="G24" s="21" t="s">
        <v>15</v>
      </c>
      <c r="H24" s="18">
        <v>45138</v>
      </c>
    </row>
    <row r="25" spans="2:8" ht="52.5">
      <c r="B25" s="17" t="s">
        <v>458</v>
      </c>
      <c r="C25" s="38">
        <v>45097</v>
      </c>
      <c r="D25" s="19" t="s">
        <v>356</v>
      </c>
      <c r="E25" s="19" t="s">
        <v>459</v>
      </c>
      <c r="F25" s="20">
        <v>31270</v>
      </c>
      <c r="G25" s="21" t="s">
        <v>15</v>
      </c>
      <c r="H25" s="18">
        <v>45138</v>
      </c>
    </row>
    <row r="26" spans="2:8" ht="52.5">
      <c r="B26" s="17" t="s">
        <v>460</v>
      </c>
      <c r="C26" s="38">
        <v>45097</v>
      </c>
      <c r="D26" s="19" t="s">
        <v>461</v>
      </c>
      <c r="E26" s="19" t="s">
        <v>462</v>
      </c>
      <c r="F26" s="20">
        <v>44800</v>
      </c>
      <c r="G26" s="21" t="s">
        <v>15</v>
      </c>
      <c r="H26" s="18">
        <v>45138</v>
      </c>
    </row>
    <row r="27" spans="2:8" ht="52.5">
      <c r="B27" s="17" t="s">
        <v>463</v>
      </c>
      <c r="C27" s="38">
        <v>45101</v>
      </c>
      <c r="D27" s="19" t="s">
        <v>228</v>
      </c>
      <c r="E27" s="19" t="s">
        <v>464</v>
      </c>
      <c r="F27" s="20">
        <v>129844</v>
      </c>
      <c r="G27" s="21" t="s">
        <v>15</v>
      </c>
      <c r="H27" s="18">
        <v>45138</v>
      </c>
    </row>
    <row r="28" spans="2:8">
      <c r="B28" s="17" t="s">
        <v>465</v>
      </c>
      <c r="C28" s="38">
        <v>45104</v>
      </c>
      <c r="D28" s="19" t="s">
        <v>466</v>
      </c>
      <c r="E28" s="19" t="s">
        <v>467</v>
      </c>
      <c r="F28" s="20">
        <v>3600</v>
      </c>
      <c r="G28" s="21" t="s">
        <v>15</v>
      </c>
      <c r="H28" s="18">
        <v>45138</v>
      </c>
    </row>
    <row r="29" spans="2:8">
      <c r="B29" s="17" t="s">
        <v>468</v>
      </c>
      <c r="C29" s="38">
        <v>45104</v>
      </c>
      <c r="D29" s="19" t="s">
        <v>469</v>
      </c>
      <c r="E29" s="19" t="s">
        <v>470</v>
      </c>
      <c r="F29" s="20">
        <v>35518</v>
      </c>
      <c r="G29" s="21" t="s">
        <v>15</v>
      </c>
      <c r="H29" s="18">
        <v>45138</v>
      </c>
    </row>
    <row r="30" spans="2:8">
      <c r="B30" s="17" t="s">
        <v>471</v>
      </c>
      <c r="C30" s="38">
        <v>45104</v>
      </c>
      <c r="D30" s="19" t="s">
        <v>26</v>
      </c>
      <c r="E30" s="19" t="s">
        <v>472</v>
      </c>
      <c r="F30" s="20">
        <v>302657.84000000003</v>
      </c>
      <c r="G30" s="21" t="s">
        <v>15</v>
      </c>
      <c r="H30" s="18">
        <v>45138</v>
      </c>
    </row>
    <row r="31" spans="2:8">
      <c r="B31" s="17" t="s">
        <v>427</v>
      </c>
      <c r="C31" s="38">
        <v>45105</v>
      </c>
      <c r="D31" s="19" t="s">
        <v>473</v>
      </c>
      <c r="E31" s="19" t="s">
        <v>474</v>
      </c>
      <c r="F31" s="20">
        <v>118354</v>
      </c>
      <c r="G31" s="21" t="s">
        <v>15</v>
      </c>
      <c r="H31" s="18">
        <v>45138</v>
      </c>
    </row>
    <row r="32" spans="2:8" ht="52.5">
      <c r="B32" s="17" t="s">
        <v>475</v>
      </c>
      <c r="C32" s="38">
        <v>45105</v>
      </c>
      <c r="D32" s="19" t="s">
        <v>228</v>
      </c>
      <c r="E32" s="19" t="s">
        <v>476</v>
      </c>
      <c r="F32" s="20">
        <v>192006.1</v>
      </c>
      <c r="G32" s="21" t="s">
        <v>15</v>
      </c>
      <c r="H32" s="18">
        <v>45138</v>
      </c>
    </row>
    <row r="33" spans="2:8" ht="52.5">
      <c r="B33" s="17" t="s">
        <v>404</v>
      </c>
      <c r="C33" s="38">
        <v>45107</v>
      </c>
      <c r="D33" s="19" t="s">
        <v>405</v>
      </c>
      <c r="E33" s="19" t="s">
        <v>477</v>
      </c>
      <c r="F33" s="20">
        <v>45000</v>
      </c>
      <c r="G33" s="21" t="s">
        <v>15</v>
      </c>
      <c r="H33" s="18">
        <v>45138</v>
      </c>
    </row>
    <row r="34" spans="2:8" ht="78.75">
      <c r="B34" s="17" t="s">
        <v>366</v>
      </c>
      <c r="C34" s="38">
        <v>45107</v>
      </c>
      <c r="D34" s="19" t="s">
        <v>478</v>
      </c>
      <c r="E34" s="19" t="s">
        <v>479</v>
      </c>
      <c r="F34" s="20">
        <v>10000</v>
      </c>
      <c r="G34" s="21" t="s">
        <v>15</v>
      </c>
      <c r="H34" s="18">
        <v>45138</v>
      </c>
    </row>
    <row r="35" spans="2:8">
      <c r="B35" s="17" t="s">
        <v>31</v>
      </c>
      <c r="C35" s="38">
        <v>45107</v>
      </c>
      <c r="D35" s="19" t="s">
        <v>259</v>
      </c>
      <c r="E35" s="19" t="s">
        <v>403</v>
      </c>
      <c r="F35" s="20">
        <v>1835450</v>
      </c>
      <c r="G35" s="21" t="s">
        <v>15</v>
      </c>
      <c r="H35" s="18">
        <v>45138</v>
      </c>
    </row>
    <row r="36" spans="2:8">
      <c r="B36" s="26"/>
      <c r="C36" s="26"/>
      <c r="D36" s="26"/>
      <c r="E36" s="26" t="s">
        <v>39</v>
      </c>
      <c r="F36" s="24">
        <f>SUBTOTAL(109,Tabla434678910111213141516171819[MONTO])</f>
        <v>4255384.2200000007</v>
      </c>
      <c r="G36" s="25"/>
      <c r="H36" s="26"/>
    </row>
    <row r="37" spans="2:8">
      <c r="B37" s="29" t="s">
        <v>40</v>
      </c>
      <c r="C37" s="29"/>
      <c r="D37" s="29"/>
      <c r="E37" s="29"/>
      <c r="G37" s="35"/>
      <c r="H37" s="29"/>
    </row>
    <row r="38" spans="2:8">
      <c r="B38" s="29"/>
      <c r="C38" s="29"/>
      <c r="D38" s="29"/>
      <c r="E38" s="29"/>
      <c r="G38" s="35"/>
      <c r="H38" s="29"/>
    </row>
    <row r="39" spans="2:8">
      <c r="B39" s="28" t="s">
        <v>41</v>
      </c>
      <c r="C39" s="29"/>
      <c r="D39" s="29"/>
      <c r="E39" s="28" t="s">
        <v>42</v>
      </c>
      <c r="G39" s="28" t="s">
        <v>43</v>
      </c>
      <c r="H39" s="29"/>
    </row>
    <row r="40" spans="2:8">
      <c r="B40" s="29"/>
      <c r="C40" s="29"/>
      <c r="D40" s="29"/>
      <c r="E40" s="29"/>
      <c r="G40" s="35"/>
      <c r="H40" s="29"/>
    </row>
    <row r="41" spans="2:8">
      <c r="B41" s="29"/>
      <c r="C41" s="29"/>
      <c r="D41" s="29"/>
      <c r="E41" s="29"/>
      <c r="G41" s="35"/>
      <c r="H41" s="29"/>
    </row>
    <row r="42" spans="2:8">
      <c r="B42" s="36" t="s">
        <v>44</v>
      </c>
      <c r="E42" s="30" t="s">
        <v>45</v>
      </c>
      <c r="G42" s="30" t="s">
        <v>46</v>
      </c>
    </row>
    <row r="43" spans="2:8">
      <c r="B43" s="36" t="s">
        <v>47</v>
      </c>
      <c r="E43" s="30" t="s">
        <v>48</v>
      </c>
      <c r="G43" s="30" t="s">
        <v>49</v>
      </c>
    </row>
    <row r="44" spans="2:8">
      <c r="B44" s="28" t="s">
        <v>50</v>
      </c>
      <c r="E44" s="30" t="s">
        <v>51</v>
      </c>
      <c r="F44" s="37"/>
      <c r="G44" s="30" t="s">
        <v>52</v>
      </c>
    </row>
    <row r="46" spans="2:8">
      <c r="E46" s="37"/>
    </row>
    <row r="47" spans="2:8">
      <c r="E47" s="37"/>
    </row>
    <row r="48" spans="2:8">
      <c r="E48" s="37"/>
    </row>
    <row r="50" spans="2:5">
      <c r="B50" s="29"/>
    </row>
    <row r="63" spans="2:5">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480</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ht="52.5">
      <c r="B13" s="17" t="s">
        <v>441</v>
      </c>
      <c r="C13" s="38">
        <v>45072</v>
      </c>
      <c r="D13" s="19" t="s">
        <v>481</v>
      </c>
      <c r="E13" s="19" t="s">
        <v>482</v>
      </c>
      <c r="F13" s="20">
        <v>38114</v>
      </c>
      <c r="G13" s="21" t="s">
        <v>15</v>
      </c>
      <c r="H13" s="18">
        <v>45169</v>
      </c>
    </row>
    <row r="14" spans="2:8" ht="52.5">
      <c r="B14" s="17" t="s">
        <v>483</v>
      </c>
      <c r="C14" s="38">
        <v>45072</v>
      </c>
      <c r="D14" s="19" t="s">
        <v>481</v>
      </c>
      <c r="E14" s="19" t="s">
        <v>484</v>
      </c>
      <c r="F14" s="20">
        <v>11646.6</v>
      </c>
      <c r="G14" s="21" t="s">
        <v>15</v>
      </c>
      <c r="H14" s="18">
        <v>45169</v>
      </c>
    </row>
    <row r="15" spans="2:8">
      <c r="B15" s="17" t="s">
        <v>214</v>
      </c>
      <c r="C15" s="38">
        <v>45082</v>
      </c>
      <c r="D15" s="19" t="s">
        <v>446</v>
      </c>
      <c r="E15" s="19" t="s">
        <v>485</v>
      </c>
      <c r="F15" s="20">
        <v>175200</v>
      </c>
      <c r="G15" s="21" t="s">
        <v>15</v>
      </c>
      <c r="H15" s="18">
        <v>45169</v>
      </c>
    </row>
    <row r="16" spans="2:8" ht="52.5">
      <c r="B16" s="17" t="s">
        <v>486</v>
      </c>
      <c r="C16" s="38">
        <v>45100</v>
      </c>
      <c r="D16" s="19" t="s">
        <v>54</v>
      </c>
      <c r="E16" s="19" t="s">
        <v>487</v>
      </c>
      <c r="F16" s="20">
        <v>314677.12</v>
      </c>
      <c r="G16" s="21" t="s">
        <v>15</v>
      </c>
      <c r="H16" s="18">
        <v>45169</v>
      </c>
    </row>
    <row r="17" spans="2:8">
      <c r="B17" s="17" t="s">
        <v>488</v>
      </c>
      <c r="C17" s="38">
        <v>45113</v>
      </c>
      <c r="D17" s="19" t="s">
        <v>489</v>
      </c>
      <c r="E17" s="19" t="s">
        <v>490</v>
      </c>
      <c r="F17" s="20">
        <v>166911</v>
      </c>
      <c r="G17" s="21" t="s">
        <v>15</v>
      </c>
      <c r="H17" s="18">
        <v>45169</v>
      </c>
    </row>
    <row r="18" spans="2:8">
      <c r="B18" s="17" t="s">
        <v>491</v>
      </c>
      <c r="C18" s="38">
        <v>45120</v>
      </c>
      <c r="D18" s="19" t="s">
        <v>492</v>
      </c>
      <c r="E18" s="19" t="s">
        <v>493</v>
      </c>
      <c r="F18" s="20">
        <v>568180</v>
      </c>
      <c r="G18" s="21" t="s">
        <v>15</v>
      </c>
      <c r="H18" s="18">
        <v>45169</v>
      </c>
    </row>
    <row r="19" spans="2:8">
      <c r="B19" s="17" t="s">
        <v>19</v>
      </c>
      <c r="C19" s="38">
        <v>45120</v>
      </c>
      <c r="D19" s="19" t="s">
        <v>494</v>
      </c>
      <c r="E19" s="19" t="s">
        <v>495</v>
      </c>
      <c r="F19" s="20">
        <v>35000</v>
      </c>
      <c r="G19" s="21" t="s">
        <v>15</v>
      </c>
      <c r="H19" s="18">
        <v>45169</v>
      </c>
    </row>
    <row r="20" spans="2:8" ht="52.5">
      <c r="B20" s="17" t="s">
        <v>496</v>
      </c>
      <c r="C20" s="38">
        <v>45124</v>
      </c>
      <c r="D20" s="19" t="s">
        <v>178</v>
      </c>
      <c r="E20" s="19" t="s">
        <v>497</v>
      </c>
      <c r="F20" s="20">
        <v>15000</v>
      </c>
      <c r="G20" s="21" t="s">
        <v>15</v>
      </c>
      <c r="H20" s="18">
        <v>45169</v>
      </c>
    </row>
    <row r="21" spans="2:8" ht="52.5">
      <c r="B21" s="17" t="s">
        <v>498</v>
      </c>
      <c r="C21" s="38">
        <v>45124</v>
      </c>
      <c r="D21" s="19" t="s">
        <v>473</v>
      </c>
      <c r="E21" s="19" t="s">
        <v>499</v>
      </c>
      <c r="F21" s="20">
        <v>20532</v>
      </c>
      <c r="G21" s="21" t="s">
        <v>15</v>
      </c>
      <c r="H21" s="18">
        <v>45169</v>
      </c>
    </row>
    <row r="22" spans="2:8" ht="52.5">
      <c r="B22" s="17" t="s">
        <v>500</v>
      </c>
      <c r="C22" s="38">
        <v>45124</v>
      </c>
      <c r="D22" s="19" t="s">
        <v>223</v>
      </c>
      <c r="E22" s="19" t="s">
        <v>501</v>
      </c>
      <c r="F22" s="20">
        <v>14878.5</v>
      </c>
      <c r="G22" s="21" t="s">
        <v>15</v>
      </c>
      <c r="H22" s="18">
        <v>45169</v>
      </c>
    </row>
    <row r="23" spans="2:8">
      <c r="B23" s="17" t="s">
        <v>502</v>
      </c>
      <c r="C23" s="38">
        <v>45125</v>
      </c>
      <c r="D23" s="19" t="s">
        <v>280</v>
      </c>
      <c r="E23" s="19" t="s">
        <v>503</v>
      </c>
      <c r="F23" s="20">
        <v>78139.8</v>
      </c>
      <c r="G23" s="21" t="s">
        <v>15</v>
      </c>
      <c r="H23" s="18">
        <v>45169</v>
      </c>
    </row>
    <row r="24" spans="2:8" ht="52.5">
      <c r="B24" s="17" t="s">
        <v>504</v>
      </c>
      <c r="C24" s="38">
        <v>45126</v>
      </c>
      <c r="D24" s="19" t="s">
        <v>35</v>
      </c>
      <c r="E24" s="19" t="s">
        <v>505</v>
      </c>
      <c r="F24" s="20">
        <v>263747.59000000003</v>
      </c>
      <c r="G24" s="21" t="s">
        <v>15</v>
      </c>
      <c r="H24" s="18">
        <v>45169</v>
      </c>
    </row>
    <row r="25" spans="2:8" ht="52.5">
      <c r="B25" s="17" t="s">
        <v>177</v>
      </c>
      <c r="C25" s="38">
        <v>45127</v>
      </c>
      <c r="D25" s="19" t="s">
        <v>70</v>
      </c>
      <c r="E25" s="19" t="s">
        <v>506</v>
      </c>
      <c r="F25" s="20">
        <v>31270</v>
      </c>
      <c r="G25" s="21" t="s">
        <v>15</v>
      </c>
      <c r="H25" s="18">
        <v>45169</v>
      </c>
    </row>
    <row r="26" spans="2:8" ht="52.5">
      <c r="B26" s="17" t="s">
        <v>507</v>
      </c>
      <c r="C26" s="38">
        <v>45131</v>
      </c>
      <c r="D26" s="19" t="s">
        <v>23</v>
      </c>
      <c r="E26" s="19" t="s">
        <v>508</v>
      </c>
      <c r="F26" s="20">
        <v>129844</v>
      </c>
      <c r="G26" s="21" t="s">
        <v>15</v>
      </c>
      <c r="H26" s="18">
        <v>45169</v>
      </c>
    </row>
    <row r="27" spans="2:8">
      <c r="B27" s="17" t="s">
        <v>509</v>
      </c>
      <c r="C27" s="38">
        <v>45131</v>
      </c>
      <c r="D27" s="19" t="s">
        <v>510</v>
      </c>
      <c r="E27" s="19" t="s">
        <v>511</v>
      </c>
      <c r="F27" s="20">
        <v>33158</v>
      </c>
      <c r="G27" s="21" t="s">
        <v>15</v>
      </c>
      <c r="H27" s="18">
        <v>45169</v>
      </c>
    </row>
    <row r="28" spans="2:8">
      <c r="B28" s="17" t="s">
        <v>512</v>
      </c>
      <c r="C28" s="38">
        <v>45133</v>
      </c>
      <c r="D28" s="19" t="s">
        <v>473</v>
      </c>
      <c r="E28" s="19" t="s">
        <v>513</v>
      </c>
      <c r="F28" s="20">
        <v>22066</v>
      </c>
      <c r="G28" s="21" t="s">
        <v>15</v>
      </c>
      <c r="H28" s="18">
        <v>45169</v>
      </c>
    </row>
    <row r="29" spans="2:8" ht="52.5">
      <c r="B29" s="17" t="s">
        <v>514</v>
      </c>
      <c r="C29" s="38">
        <v>45135</v>
      </c>
      <c r="D29" s="19" t="s">
        <v>23</v>
      </c>
      <c r="E29" s="19" t="s">
        <v>515</v>
      </c>
      <c r="F29" s="20">
        <v>192006.1</v>
      </c>
      <c r="G29" s="21" t="s">
        <v>15</v>
      </c>
      <c r="H29" s="18">
        <v>45169</v>
      </c>
    </row>
    <row r="30" spans="2:8">
      <c r="B30" s="17" t="s">
        <v>151</v>
      </c>
      <c r="C30" s="38">
        <v>45135</v>
      </c>
      <c r="D30" s="19" t="s">
        <v>516</v>
      </c>
      <c r="E30" s="19" t="s">
        <v>517</v>
      </c>
      <c r="F30" s="20">
        <v>25000</v>
      </c>
      <c r="G30" s="21" t="s">
        <v>15</v>
      </c>
      <c r="H30" s="18">
        <v>45169</v>
      </c>
    </row>
    <row r="31" spans="2:8">
      <c r="B31" s="17" t="s">
        <v>518</v>
      </c>
      <c r="C31" s="38">
        <v>45135</v>
      </c>
      <c r="D31" s="19" t="s">
        <v>26</v>
      </c>
      <c r="E31" s="19" t="s">
        <v>519</v>
      </c>
      <c r="F31" s="20">
        <v>297194.83</v>
      </c>
      <c r="G31" s="21" t="s">
        <v>15</v>
      </c>
      <c r="H31" s="18">
        <v>45169</v>
      </c>
    </row>
    <row r="32" spans="2:8">
      <c r="B32" s="17" t="s">
        <v>31</v>
      </c>
      <c r="C32" s="38">
        <v>45138</v>
      </c>
      <c r="D32" s="19" t="s">
        <v>259</v>
      </c>
      <c r="E32" s="19" t="s">
        <v>403</v>
      </c>
      <c r="F32" s="20">
        <v>1781610</v>
      </c>
      <c r="G32" s="21" t="s">
        <v>15</v>
      </c>
      <c r="H32" s="18">
        <v>45169</v>
      </c>
    </row>
    <row r="33" spans="2:8">
      <c r="B33" s="26"/>
      <c r="C33" s="26"/>
      <c r="D33" s="26"/>
      <c r="E33" s="26" t="s">
        <v>39</v>
      </c>
      <c r="F33" s="24">
        <f>SUBTOTAL(109,Tabla43467891011121314151617181920[MONTO])</f>
        <v>4214175.54</v>
      </c>
      <c r="G33" s="25"/>
      <c r="H33" s="26"/>
    </row>
    <row r="34" spans="2:8">
      <c r="B34" s="29" t="s">
        <v>40</v>
      </c>
      <c r="C34" s="29"/>
      <c r="D34" s="29"/>
      <c r="E34" s="29"/>
      <c r="G34" s="35"/>
      <c r="H34" s="29"/>
    </row>
    <row r="35" spans="2:8">
      <c r="B35" s="29"/>
      <c r="C35" s="29"/>
      <c r="D35" s="29"/>
      <c r="E35" s="29"/>
      <c r="G35" s="35"/>
      <c r="H35" s="29"/>
    </row>
    <row r="36" spans="2:8">
      <c r="B36" s="28" t="s">
        <v>41</v>
      </c>
      <c r="C36" s="29"/>
      <c r="D36" s="29"/>
      <c r="E36" s="28" t="s">
        <v>42</v>
      </c>
      <c r="G36" s="28" t="s">
        <v>43</v>
      </c>
      <c r="H36" s="29"/>
    </row>
    <row r="37" spans="2:8">
      <c r="B37" s="29"/>
      <c r="C37" s="29"/>
      <c r="D37" s="29"/>
      <c r="E37" s="29"/>
      <c r="G37" s="35"/>
      <c r="H37" s="29"/>
    </row>
    <row r="38" spans="2:8">
      <c r="B38" s="29"/>
      <c r="C38" s="29"/>
      <c r="D38" s="29"/>
      <c r="E38" s="29"/>
      <c r="G38" s="35"/>
      <c r="H38" s="29"/>
    </row>
    <row r="39" spans="2:8">
      <c r="B39" s="36" t="s">
        <v>44</v>
      </c>
      <c r="E39" s="30" t="s">
        <v>45</v>
      </c>
      <c r="G39" s="30" t="s">
        <v>46</v>
      </c>
    </row>
    <row r="40" spans="2:8">
      <c r="B40" s="36" t="s">
        <v>47</v>
      </c>
      <c r="E40" s="30" t="s">
        <v>48</v>
      </c>
      <c r="G40" s="30" t="s">
        <v>49</v>
      </c>
    </row>
    <row r="41" spans="2:8">
      <c r="B41" s="28" t="s">
        <v>50</v>
      </c>
      <c r="E41" s="30" t="s">
        <v>51</v>
      </c>
      <c r="F41" s="37"/>
      <c r="G41" s="30" t="s">
        <v>52</v>
      </c>
    </row>
    <row r="43" spans="2:8">
      <c r="E43" s="37"/>
    </row>
    <row r="44" spans="2:8">
      <c r="E44" s="37"/>
    </row>
    <row r="45" spans="2:8">
      <c r="E45" s="37"/>
    </row>
    <row r="47" spans="2:8">
      <c r="B47" s="29"/>
    </row>
    <row r="60" spans="5:5">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defaultColWidth="11.42578125" defaultRowHeight="1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c r="B1" s="6"/>
      <c r="C1" s="6"/>
      <c r="D1" s="6"/>
      <c r="E1" s="6"/>
      <c r="F1" s="6"/>
      <c r="G1" s="6"/>
      <c r="H1" s="6"/>
    </row>
    <row r="2" spans="2:10" ht="33.75">
      <c r="B2" s="43" t="s">
        <v>0</v>
      </c>
      <c r="C2" s="43"/>
      <c r="D2" s="43"/>
      <c r="E2" s="43"/>
      <c r="F2" s="43"/>
      <c r="G2" s="43"/>
      <c r="H2" s="43"/>
      <c r="I2" s="1"/>
      <c r="J2" s="1"/>
    </row>
    <row r="3" spans="2:10" s="4" customFormat="1" ht="33.75">
      <c r="B3" s="44" t="s">
        <v>1</v>
      </c>
      <c r="C3" s="43"/>
      <c r="D3" s="43"/>
      <c r="E3" s="43"/>
      <c r="F3" s="43"/>
      <c r="G3" s="43"/>
      <c r="H3" s="43"/>
    </row>
    <row r="4" spans="2:10" ht="33.75">
      <c r="B4" s="43" t="s">
        <v>2</v>
      </c>
      <c r="C4" s="43"/>
      <c r="D4" s="43"/>
      <c r="E4" s="43"/>
      <c r="F4" s="43"/>
      <c r="G4" s="43"/>
      <c r="H4" s="43"/>
      <c r="I4" s="1"/>
      <c r="J4" s="1"/>
    </row>
    <row r="5" spans="2:10" ht="28.5" customHeight="1">
      <c r="B5" s="41"/>
      <c r="C5" s="41"/>
      <c r="D5" s="41"/>
      <c r="E5" s="41"/>
      <c r="F5" s="41"/>
      <c r="G5" s="41"/>
      <c r="H5" s="41"/>
      <c r="I5" s="1"/>
      <c r="J5" s="1"/>
    </row>
    <row r="6" spans="2:10" ht="36">
      <c r="B6" s="45" t="s">
        <v>53</v>
      </c>
      <c r="C6" s="45"/>
      <c r="D6" s="45"/>
      <c r="E6" s="45"/>
      <c r="F6" s="45"/>
      <c r="G6" s="45"/>
      <c r="H6" s="45"/>
      <c r="I6" s="1"/>
      <c r="J6" s="1"/>
    </row>
    <row r="7" spans="2:10" ht="28.5" customHeight="1">
      <c r="B7" s="46" t="s">
        <v>0</v>
      </c>
      <c r="C7" s="46"/>
      <c r="D7" s="46"/>
      <c r="E7" s="46"/>
      <c r="F7" s="46"/>
      <c r="G7" s="46"/>
      <c r="H7" s="46"/>
      <c r="I7" s="1"/>
      <c r="J7" s="1"/>
    </row>
    <row r="8" spans="2:10" ht="21" customHeight="1">
      <c r="B8" s="41"/>
      <c r="C8" s="41"/>
      <c r="D8" s="41"/>
      <c r="E8" s="41"/>
      <c r="F8" s="41"/>
      <c r="G8" s="41"/>
      <c r="H8" s="41"/>
      <c r="I8" s="1"/>
      <c r="J8" s="1"/>
    </row>
    <row r="9" spans="2:10" ht="26.25">
      <c r="B9" s="42" t="s">
        <v>4</v>
      </c>
      <c r="C9" s="42"/>
      <c r="D9" s="42"/>
      <c r="E9" s="5"/>
      <c r="F9" s="5"/>
      <c r="G9" s="5"/>
      <c r="H9" s="7"/>
      <c r="I9" s="1"/>
      <c r="J9" s="1"/>
    </row>
    <row r="10" spans="2:10">
      <c r="B10" s="15"/>
      <c r="C10" s="15"/>
      <c r="D10" s="15"/>
      <c r="E10" s="15"/>
      <c r="F10" s="15"/>
      <c r="G10" s="15"/>
      <c r="H10" s="15"/>
      <c r="I10" s="1"/>
      <c r="J10" s="1"/>
    </row>
    <row r="11" spans="2:10" ht="15.75" thickBot="1">
      <c r="B11" s="14"/>
      <c r="C11" s="14"/>
      <c r="D11" s="14"/>
      <c r="E11" s="14"/>
      <c r="F11" s="14"/>
      <c r="G11" s="14"/>
      <c r="H11" s="14"/>
      <c r="I11" s="1"/>
      <c r="J11" s="1"/>
    </row>
    <row r="12" spans="2:10" ht="35.1" customHeight="1" thickBot="1">
      <c r="B12" s="22" t="s">
        <v>5</v>
      </c>
      <c r="C12" s="22" t="s">
        <v>6</v>
      </c>
      <c r="D12" s="22" t="s">
        <v>7</v>
      </c>
      <c r="E12" s="22" t="s">
        <v>8</v>
      </c>
      <c r="F12" s="22" t="s">
        <v>9</v>
      </c>
      <c r="G12" s="22" t="s">
        <v>10</v>
      </c>
      <c r="H12" s="23" t="s">
        <v>11</v>
      </c>
      <c r="I12" s="1"/>
      <c r="J12" s="1"/>
    </row>
    <row r="13" spans="2:10" ht="52.5">
      <c r="B13" s="17" t="s">
        <v>12</v>
      </c>
      <c r="C13" s="18">
        <v>44068</v>
      </c>
      <c r="D13" s="19" t="s">
        <v>13</v>
      </c>
      <c r="E13" s="19" t="s">
        <v>14</v>
      </c>
      <c r="F13" s="20">
        <v>70414.460000000006</v>
      </c>
      <c r="G13" s="21" t="s">
        <v>15</v>
      </c>
      <c r="H13" s="18">
        <v>44651</v>
      </c>
    </row>
    <row r="14" spans="2:10" ht="52.5">
      <c r="B14" s="17">
        <v>156</v>
      </c>
      <c r="C14" s="18">
        <v>44531</v>
      </c>
      <c r="D14" s="19" t="s">
        <v>54</v>
      </c>
      <c r="E14" s="19" t="s">
        <v>55</v>
      </c>
      <c r="F14" s="20">
        <v>77563.199999999997</v>
      </c>
      <c r="G14" s="21" t="s">
        <v>15</v>
      </c>
      <c r="H14" s="18">
        <v>44651</v>
      </c>
    </row>
    <row r="15" spans="2:10" ht="26.25">
      <c r="B15" s="17" t="s">
        <v>56</v>
      </c>
      <c r="C15" s="18">
        <v>44537</v>
      </c>
      <c r="D15" s="19" t="s">
        <v>57</v>
      </c>
      <c r="E15" s="19" t="s">
        <v>58</v>
      </c>
      <c r="F15" s="20">
        <v>140550.51999999999</v>
      </c>
      <c r="G15" s="21" t="s">
        <v>15</v>
      </c>
      <c r="H15" s="18">
        <v>44651</v>
      </c>
    </row>
    <row r="16" spans="2:10" ht="26.25">
      <c r="B16" s="17" t="s">
        <v>59</v>
      </c>
      <c r="C16" s="18">
        <v>44545</v>
      </c>
      <c r="D16" s="19" t="s">
        <v>60</v>
      </c>
      <c r="E16" s="19" t="s">
        <v>61</v>
      </c>
      <c r="F16" s="20">
        <v>37789.5</v>
      </c>
      <c r="G16" s="21" t="s">
        <v>15</v>
      </c>
      <c r="H16" s="18">
        <v>44651</v>
      </c>
    </row>
    <row r="17" spans="2:8" ht="52.5">
      <c r="B17" s="17" t="s">
        <v>16</v>
      </c>
      <c r="C17" s="18">
        <v>44547</v>
      </c>
      <c r="D17" s="19" t="s">
        <v>17</v>
      </c>
      <c r="E17" s="19" t="s">
        <v>18</v>
      </c>
      <c r="F17" s="20">
        <v>23600</v>
      </c>
      <c r="G17" s="21" t="s">
        <v>15</v>
      </c>
      <c r="H17" s="18">
        <v>44651</v>
      </c>
    </row>
    <row r="18" spans="2:8" ht="26.25">
      <c r="B18" s="17" t="s">
        <v>62</v>
      </c>
      <c r="C18" s="18">
        <v>44560</v>
      </c>
      <c r="D18" s="19" t="s">
        <v>63</v>
      </c>
      <c r="E18" s="19" t="s">
        <v>64</v>
      </c>
      <c r="F18" s="20">
        <v>1684.8</v>
      </c>
      <c r="G18" s="21" t="s">
        <v>15</v>
      </c>
      <c r="H18" s="18">
        <v>44651</v>
      </c>
    </row>
    <row r="19" spans="2:8" ht="52.5">
      <c r="B19" s="17" t="s">
        <v>28</v>
      </c>
      <c r="C19" s="18">
        <v>44592</v>
      </c>
      <c r="D19" s="19" t="s">
        <v>65</v>
      </c>
      <c r="E19" s="19" t="s">
        <v>30</v>
      </c>
      <c r="F19" s="20">
        <v>50000</v>
      </c>
      <c r="G19" s="21" t="s">
        <v>15</v>
      </c>
      <c r="H19" s="18">
        <v>44651</v>
      </c>
    </row>
    <row r="20" spans="2:8" ht="26.25">
      <c r="B20" s="17" t="s">
        <v>66</v>
      </c>
      <c r="C20" s="18">
        <v>44609</v>
      </c>
      <c r="D20" s="19" t="s">
        <v>67</v>
      </c>
      <c r="E20" s="19" t="s">
        <v>68</v>
      </c>
      <c r="F20" s="20">
        <v>77847</v>
      </c>
      <c r="G20" s="21" t="s">
        <v>15</v>
      </c>
      <c r="H20" s="18">
        <v>44651</v>
      </c>
    </row>
    <row r="21" spans="2:8" ht="26.25">
      <c r="B21" s="17" t="s">
        <v>69</v>
      </c>
      <c r="C21" s="18">
        <v>44611</v>
      </c>
      <c r="D21" s="19" t="s">
        <v>70</v>
      </c>
      <c r="E21" s="19" t="s">
        <v>71</v>
      </c>
      <c r="F21" s="20">
        <v>27140</v>
      </c>
      <c r="G21" s="21" t="s">
        <v>15</v>
      </c>
      <c r="H21" s="18">
        <v>44651</v>
      </c>
    </row>
    <row r="22" spans="2:8" ht="26.25">
      <c r="B22" s="17" t="s">
        <v>72</v>
      </c>
      <c r="C22" s="18">
        <v>44615</v>
      </c>
      <c r="D22" s="19" t="s">
        <v>35</v>
      </c>
      <c r="E22" s="19" t="s">
        <v>73</v>
      </c>
      <c r="F22" s="20">
        <v>147617.06</v>
      </c>
      <c r="G22" s="21" t="s">
        <v>15</v>
      </c>
      <c r="H22" s="18">
        <v>44651</v>
      </c>
    </row>
    <row r="23" spans="2:8" ht="26.25">
      <c r="B23" s="17" t="s">
        <v>74</v>
      </c>
      <c r="C23" s="18">
        <v>44616</v>
      </c>
      <c r="D23" s="19" t="s">
        <v>20</v>
      </c>
      <c r="E23" s="19" t="s">
        <v>21</v>
      </c>
      <c r="F23" s="20">
        <v>603050.80000000005</v>
      </c>
      <c r="G23" s="21" t="s">
        <v>15</v>
      </c>
      <c r="H23" s="18">
        <v>44651</v>
      </c>
    </row>
    <row r="24" spans="2:8" ht="26.25">
      <c r="B24" s="17" t="s">
        <v>31</v>
      </c>
      <c r="C24" s="18">
        <v>44620</v>
      </c>
      <c r="D24" s="19" t="s">
        <v>37</v>
      </c>
      <c r="E24" s="19" t="s">
        <v>38</v>
      </c>
      <c r="F24" s="20">
        <v>4454460</v>
      </c>
      <c r="G24" s="21" t="s">
        <v>15</v>
      </c>
      <c r="H24" s="18">
        <v>44651</v>
      </c>
    </row>
    <row r="25" spans="2:8" ht="26.25">
      <c r="B25" s="17" t="s">
        <v>75</v>
      </c>
      <c r="C25" s="18">
        <v>44620</v>
      </c>
      <c r="D25" s="19" t="s">
        <v>26</v>
      </c>
      <c r="E25" s="19" t="s">
        <v>76</v>
      </c>
      <c r="F25" s="20">
        <v>441020.92</v>
      </c>
      <c r="G25" s="21" t="s">
        <v>15</v>
      </c>
      <c r="H25" s="18">
        <v>44651</v>
      </c>
    </row>
    <row r="26" spans="2:8" ht="26.25">
      <c r="B26" s="26"/>
      <c r="C26" s="26"/>
      <c r="D26" s="26"/>
      <c r="E26" s="26" t="s">
        <v>39</v>
      </c>
      <c r="F26" s="24">
        <f>SUBTOTAL(109,Tabla4[MONTO])</f>
        <v>6152738.2599999998</v>
      </c>
      <c r="G26" s="25"/>
      <c r="H26" s="26"/>
    </row>
    <row r="27" spans="2:8" ht="28.5">
      <c r="B27" s="2" t="s">
        <v>40</v>
      </c>
      <c r="C27" s="2"/>
      <c r="D27" s="2"/>
      <c r="E27" s="2"/>
      <c r="F27" s="12"/>
      <c r="G27" s="3"/>
      <c r="H27" s="2"/>
    </row>
    <row r="28" spans="2:8" ht="28.5">
      <c r="B28" s="2"/>
      <c r="C28" s="2"/>
      <c r="D28" s="2"/>
      <c r="E28" s="2"/>
      <c r="F28" s="12"/>
      <c r="G28" s="3"/>
      <c r="H28" s="2"/>
    </row>
    <row r="29" spans="2:8" ht="28.5">
      <c r="B29" s="8" t="s">
        <v>41</v>
      </c>
      <c r="C29" s="9"/>
      <c r="D29" s="9"/>
      <c r="E29" s="8" t="s">
        <v>42</v>
      </c>
      <c r="F29" s="12"/>
      <c r="G29" s="8" t="s">
        <v>43</v>
      </c>
      <c r="H29" s="9"/>
    </row>
    <row r="30" spans="2:8" ht="28.5">
      <c r="B30" s="9"/>
      <c r="C30" s="9"/>
      <c r="D30" s="9"/>
      <c r="E30" s="9"/>
      <c r="F30" s="12"/>
      <c r="G30" s="10"/>
      <c r="H30" s="9"/>
    </row>
    <row r="31" spans="2:8" ht="28.5">
      <c r="B31" s="9"/>
      <c r="C31" s="9"/>
      <c r="D31" s="9"/>
      <c r="E31" s="9"/>
      <c r="F31" s="12"/>
      <c r="G31" s="10"/>
      <c r="H31" s="9"/>
    </row>
    <row r="32" spans="2:8" ht="28.5">
      <c r="B32" s="11" t="s">
        <v>44</v>
      </c>
      <c r="C32" s="12"/>
      <c r="D32" s="12"/>
      <c r="E32" s="12" t="s">
        <v>45</v>
      </c>
      <c r="F32" s="12"/>
      <c r="G32" s="12" t="s">
        <v>46</v>
      </c>
      <c r="H32" s="12"/>
    </row>
    <row r="33" spans="2:9" ht="28.5">
      <c r="B33" s="11" t="s">
        <v>47</v>
      </c>
      <c r="C33" s="12"/>
      <c r="D33" s="12"/>
      <c r="E33" s="12" t="s">
        <v>48</v>
      </c>
      <c r="F33" s="12"/>
      <c r="G33" s="12" t="s">
        <v>49</v>
      </c>
      <c r="H33" s="12"/>
    </row>
    <row r="34" spans="2:9" ht="28.5">
      <c r="B34" s="8" t="s">
        <v>50</v>
      </c>
      <c r="C34" s="12"/>
      <c r="D34" s="12"/>
      <c r="E34" s="12" t="s">
        <v>51</v>
      </c>
      <c r="F34" s="13"/>
      <c r="G34" s="12" t="s">
        <v>52</v>
      </c>
      <c r="H34" s="12"/>
    </row>
    <row r="35" spans="2:9" ht="28.5">
      <c r="B35" s="12"/>
      <c r="C35" s="12"/>
      <c r="D35" s="12"/>
      <c r="E35" s="12"/>
      <c r="F35" s="12"/>
      <c r="G35" s="12"/>
      <c r="H35" s="12"/>
    </row>
    <row r="36" spans="2:9">
      <c r="E36" s="16"/>
      <c r="I36" s="1"/>
    </row>
    <row r="37" spans="2:9">
      <c r="E37" s="16"/>
    </row>
    <row r="38" spans="2:9">
      <c r="E38" s="16"/>
    </row>
    <row r="40" spans="2:9" ht="21">
      <c r="B40" s="5"/>
    </row>
    <row r="53" spans="5: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520</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ht="52.5">
      <c r="B13" s="17" t="s">
        <v>521</v>
      </c>
      <c r="C13" s="38">
        <v>45133</v>
      </c>
      <c r="D13" s="19" t="s">
        <v>431</v>
      </c>
      <c r="E13" s="19" t="s">
        <v>522</v>
      </c>
      <c r="F13" s="20">
        <v>20000</v>
      </c>
      <c r="G13" s="21" t="s">
        <v>15</v>
      </c>
      <c r="H13" s="38">
        <v>45199</v>
      </c>
    </row>
    <row r="14" spans="2:8" ht="52.5">
      <c r="B14" s="17" t="s">
        <v>427</v>
      </c>
      <c r="C14" s="38">
        <v>45139</v>
      </c>
      <c r="D14" s="19" t="s">
        <v>303</v>
      </c>
      <c r="E14" s="19" t="s">
        <v>523</v>
      </c>
      <c r="F14" s="20">
        <v>296672.13</v>
      </c>
      <c r="G14" s="21" t="s">
        <v>15</v>
      </c>
      <c r="H14" s="38">
        <v>45199</v>
      </c>
    </row>
    <row r="15" spans="2:8">
      <c r="B15" s="17" t="s">
        <v>524</v>
      </c>
      <c r="C15" s="38">
        <v>45140</v>
      </c>
      <c r="D15" s="19" t="s">
        <v>525</v>
      </c>
      <c r="E15" s="19" t="s">
        <v>526</v>
      </c>
      <c r="F15" s="20">
        <v>18798.75</v>
      </c>
      <c r="G15" s="21" t="s">
        <v>15</v>
      </c>
      <c r="H15" s="38">
        <v>45199</v>
      </c>
    </row>
    <row r="16" spans="2:8" ht="52.5">
      <c r="B16" s="17" t="s">
        <v>270</v>
      </c>
      <c r="C16" s="38">
        <v>45149</v>
      </c>
      <c r="D16" s="19" t="s">
        <v>527</v>
      </c>
      <c r="E16" s="19" t="s">
        <v>528</v>
      </c>
      <c r="F16" s="20">
        <v>198240</v>
      </c>
      <c r="G16" s="21" t="s">
        <v>15</v>
      </c>
      <c r="H16" s="38">
        <v>45199</v>
      </c>
    </row>
    <row r="17" spans="2:8" ht="52.5">
      <c r="B17" s="17" t="s">
        <v>529</v>
      </c>
      <c r="C17" s="38">
        <v>45156</v>
      </c>
      <c r="D17" s="19" t="s">
        <v>178</v>
      </c>
      <c r="E17" s="19" t="s">
        <v>530</v>
      </c>
      <c r="F17" s="20">
        <v>30000</v>
      </c>
      <c r="G17" s="21" t="s">
        <v>15</v>
      </c>
      <c r="H17" s="38">
        <v>45199</v>
      </c>
    </row>
    <row r="18" spans="2:8" ht="52.5">
      <c r="B18" s="17" t="s">
        <v>531</v>
      </c>
      <c r="C18" s="38">
        <v>45156</v>
      </c>
      <c r="D18" s="19" t="s">
        <v>35</v>
      </c>
      <c r="E18" s="19" t="s">
        <v>532</v>
      </c>
      <c r="F18" s="20">
        <v>260057.78</v>
      </c>
      <c r="G18" s="21" t="s">
        <v>15</v>
      </c>
      <c r="H18" s="38">
        <v>45199</v>
      </c>
    </row>
    <row r="19" spans="2:8" ht="52.5">
      <c r="B19" s="17" t="s">
        <v>533</v>
      </c>
      <c r="C19" s="38">
        <v>45156</v>
      </c>
      <c r="D19" s="19" t="s">
        <v>280</v>
      </c>
      <c r="E19" s="19" t="s">
        <v>534</v>
      </c>
      <c r="F19" s="20">
        <v>78138.8</v>
      </c>
      <c r="G19" s="21" t="s">
        <v>15</v>
      </c>
      <c r="H19" s="38">
        <v>45199</v>
      </c>
    </row>
    <row r="20" spans="2:8" ht="52.5">
      <c r="B20" s="17" t="s">
        <v>535</v>
      </c>
      <c r="C20" s="38">
        <v>45159</v>
      </c>
      <c r="D20" s="19" t="s">
        <v>536</v>
      </c>
      <c r="E20" s="19" t="s">
        <v>537</v>
      </c>
      <c r="F20" s="20">
        <v>50525</v>
      </c>
      <c r="G20" s="21" t="s">
        <v>15</v>
      </c>
      <c r="H20" s="38">
        <v>45199</v>
      </c>
    </row>
    <row r="21" spans="2:8" ht="52.5">
      <c r="B21" s="17" t="s">
        <v>538</v>
      </c>
      <c r="C21" s="38">
        <v>45162</v>
      </c>
      <c r="D21" s="19" t="s">
        <v>23</v>
      </c>
      <c r="E21" s="19" t="s">
        <v>539</v>
      </c>
      <c r="F21" s="20">
        <v>129844</v>
      </c>
      <c r="G21" s="21" t="s">
        <v>15</v>
      </c>
      <c r="H21" s="38">
        <v>45199</v>
      </c>
    </row>
    <row r="22" spans="2:8">
      <c r="B22" s="17" t="s">
        <v>540</v>
      </c>
      <c r="C22" s="38">
        <v>45162</v>
      </c>
      <c r="D22" s="19" t="s">
        <v>541</v>
      </c>
      <c r="E22" s="19" t="s">
        <v>542</v>
      </c>
      <c r="F22" s="20">
        <v>86000</v>
      </c>
      <c r="G22" s="21" t="s">
        <v>15</v>
      </c>
      <c r="H22" s="38">
        <v>45199</v>
      </c>
    </row>
    <row r="23" spans="2:8">
      <c r="B23" s="17" t="s">
        <v>543</v>
      </c>
      <c r="C23" s="38">
        <v>45163</v>
      </c>
      <c r="D23" s="19" t="s">
        <v>544</v>
      </c>
      <c r="E23" s="19" t="s">
        <v>545</v>
      </c>
      <c r="F23" s="20">
        <v>16380</v>
      </c>
      <c r="G23" s="21" t="s">
        <v>15</v>
      </c>
      <c r="H23" s="38">
        <v>45199</v>
      </c>
    </row>
    <row r="24" spans="2:8" ht="52.5">
      <c r="B24" s="17" t="s">
        <v>546</v>
      </c>
      <c r="C24" s="38">
        <v>45163</v>
      </c>
      <c r="D24" s="19" t="s">
        <v>217</v>
      </c>
      <c r="E24" s="19" t="s">
        <v>547</v>
      </c>
      <c r="F24" s="20">
        <v>486425</v>
      </c>
      <c r="G24" s="21" t="s">
        <v>15</v>
      </c>
      <c r="H24" s="38">
        <v>45199</v>
      </c>
    </row>
    <row r="25" spans="2:8">
      <c r="B25" s="17" t="s">
        <v>548</v>
      </c>
      <c r="C25" s="38">
        <v>45165</v>
      </c>
      <c r="D25" s="19" t="s">
        <v>26</v>
      </c>
      <c r="E25" s="19" t="s">
        <v>549</v>
      </c>
      <c r="F25" s="20">
        <v>305860.06</v>
      </c>
      <c r="G25" s="21" t="s">
        <v>15</v>
      </c>
      <c r="H25" s="38">
        <v>45199</v>
      </c>
    </row>
    <row r="26" spans="2:8" ht="52.5">
      <c r="B26" s="17" t="s">
        <v>550</v>
      </c>
      <c r="C26" s="38">
        <v>45166</v>
      </c>
      <c r="D26" s="19" t="s">
        <v>23</v>
      </c>
      <c r="E26" s="19" t="s">
        <v>551</v>
      </c>
      <c r="F26" s="20">
        <v>192006.1</v>
      </c>
      <c r="G26" s="21" t="s">
        <v>15</v>
      </c>
      <c r="H26" s="38">
        <v>45199</v>
      </c>
    </row>
    <row r="27" spans="2:8" ht="52.5">
      <c r="B27" s="17" t="s">
        <v>130</v>
      </c>
      <c r="C27" s="38">
        <v>45167</v>
      </c>
      <c r="D27" s="19" t="s">
        <v>552</v>
      </c>
      <c r="E27" s="19" t="s">
        <v>553</v>
      </c>
      <c r="F27" s="20">
        <v>201000.02</v>
      </c>
      <c r="G27" s="21" t="s">
        <v>15</v>
      </c>
      <c r="H27" s="38">
        <v>45199</v>
      </c>
    </row>
    <row r="28" spans="2:8">
      <c r="B28" s="17" t="s">
        <v>554</v>
      </c>
      <c r="C28" s="38">
        <v>45167</v>
      </c>
      <c r="D28" s="19" t="s">
        <v>466</v>
      </c>
      <c r="E28" s="19" t="s">
        <v>232</v>
      </c>
      <c r="F28" s="20">
        <v>3600</v>
      </c>
      <c r="G28" s="21" t="s">
        <v>15</v>
      </c>
      <c r="H28" s="38">
        <v>45199</v>
      </c>
    </row>
    <row r="29" spans="2:8" ht="52.5">
      <c r="B29" s="17" t="s">
        <v>555</v>
      </c>
      <c r="C29" s="38">
        <v>45169</v>
      </c>
      <c r="D29" s="19" t="s">
        <v>401</v>
      </c>
      <c r="E29" s="19" t="s">
        <v>556</v>
      </c>
      <c r="F29" s="20">
        <v>5310</v>
      </c>
      <c r="G29" s="21" t="s">
        <v>15</v>
      </c>
      <c r="H29" s="38">
        <v>45199</v>
      </c>
    </row>
    <row r="30" spans="2:8">
      <c r="B30" s="17" t="s">
        <v>31</v>
      </c>
      <c r="C30" s="38">
        <v>45169</v>
      </c>
      <c r="D30" s="19" t="s">
        <v>259</v>
      </c>
      <c r="E30" s="19" t="s">
        <v>403</v>
      </c>
      <c r="F30" s="20">
        <v>1446200</v>
      </c>
      <c r="G30" s="21" t="s">
        <v>15</v>
      </c>
      <c r="H30" s="38">
        <v>45199</v>
      </c>
    </row>
    <row r="31" spans="2:8">
      <c r="B31" s="26"/>
      <c r="C31" s="26"/>
      <c r="D31" s="26"/>
      <c r="E31" s="26" t="s">
        <v>39</v>
      </c>
      <c r="F31" s="24">
        <f>SUBTOTAL(109,Tabla434678910111213141516171819202122[MONTO])</f>
        <v>3825057.64</v>
      </c>
      <c r="G31" s="25"/>
      <c r="H31" s="26"/>
    </row>
    <row r="32" spans="2:8">
      <c r="B32" s="29" t="s">
        <v>40</v>
      </c>
      <c r="C32" s="29"/>
      <c r="D32" s="29"/>
      <c r="E32" s="29"/>
      <c r="G32" s="35"/>
      <c r="H32" s="29"/>
    </row>
    <row r="33" spans="2:8">
      <c r="B33" s="29"/>
      <c r="C33" s="29"/>
      <c r="D33" s="29"/>
      <c r="E33" s="29"/>
      <c r="G33" s="35"/>
      <c r="H33" s="29"/>
    </row>
    <row r="34" spans="2:8">
      <c r="B34" s="28" t="s">
        <v>41</v>
      </c>
      <c r="C34" s="29"/>
      <c r="D34" s="29"/>
      <c r="E34" s="28" t="s">
        <v>42</v>
      </c>
      <c r="G34" s="28" t="s">
        <v>43</v>
      </c>
      <c r="H34" s="29"/>
    </row>
    <row r="35" spans="2:8">
      <c r="B35" s="29"/>
      <c r="C35" s="29"/>
      <c r="D35" s="29"/>
      <c r="E35" s="29"/>
      <c r="G35" s="35"/>
      <c r="H35" s="29"/>
    </row>
    <row r="36" spans="2:8">
      <c r="B36" s="29"/>
      <c r="C36" s="29"/>
      <c r="D36" s="29"/>
      <c r="E36" s="29"/>
      <c r="G36" s="35"/>
      <c r="H36" s="29"/>
    </row>
    <row r="37" spans="2:8">
      <c r="B37" s="36" t="s">
        <v>44</v>
      </c>
      <c r="E37" s="30" t="s">
        <v>45</v>
      </c>
      <c r="G37" s="30" t="s">
        <v>46</v>
      </c>
    </row>
    <row r="38" spans="2:8">
      <c r="B38" s="36" t="s">
        <v>47</v>
      </c>
      <c r="E38" s="30" t="s">
        <v>48</v>
      </c>
      <c r="G38" s="30" t="s">
        <v>49</v>
      </c>
    </row>
    <row r="39" spans="2:8">
      <c r="B39" s="28" t="s">
        <v>50</v>
      </c>
      <c r="E39" s="30" t="s">
        <v>51</v>
      </c>
      <c r="F39" s="37"/>
      <c r="G39" s="30" t="s">
        <v>52</v>
      </c>
    </row>
    <row r="41" spans="2:8">
      <c r="E41" s="37"/>
    </row>
    <row r="42" spans="2:8">
      <c r="E42" s="37"/>
    </row>
    <row r="43" spans="2:8">
      <c r="E43" s="37"/>
    </row>
    <row r="45" spans="2:8">
      <c r="B45" s="29"/>
    </row>
    <row r="58" spans="5:5">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557</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427</v>
      </c>
      <c r="C13" s="38">
        <v>45139</v>
      </c>
      <c r="D13" s="19" t="s">
        <v>303</v>
      </c>
      <c r="E13" s="19" t="s">
        <v>558</v>
      </c>
      <c r="F13" s="20">
        <v>296672.13</v>
      </c>
      <c r="G13" s="21" t="s">
        <v>15</v>
      </c>
      <c r="H13" s="38">
        <v>45230</v>
      </c>
    </row>
    <row r="14" spans="2:8">
      <c r="B14" s="17" t="s">
        <v>116</v>
      </c>
      <c r="C14" s="38">
        <v>45140</v>
      </c>
      <c r="D14" s="19" t="s">
        <v>303</v>
      </c>
      <c r="E14" s="19" t="s">
        <v>559</v>
      </c>
      <c r="F14" s="20">
        <v>195054</v>
      </c>
      <c r="G14" s="21" t="s">
        <v>15</v>
      </c>
      <c r="H14" s="38">
        <v>45230</v>
      </c>
    </row>
    <row r="15" spans="2:8" ht="52.5">
      <c r="B15" s="17" t="s">
        <v>270</v>
      </c>
      <c r="C15" s="38">
        <v>45149</v>
      </c>
      <c r="D15" s="19" t="s">
        <v>527</v>
      </c>
      <c r="E15" s="19" t="s">
        <v>528</v>
      </c>
      <c r="F15" s="20">
        <v>198240</v>
      </c>
      <c r="G15" s="21" t="s">
        <v>15</v>
      </c>
      <c r="H15" s="38">
        <v>45230</v>
      </c>
    </row>
    <row r="16" spans="2:8" ht="52.5">
      <c r="B16" s="17" t="s">
        <v>560</v>
      </c>
      <c r="C16" s="38">
        <v>45156</v>
      </c>
      <c r="D16" s="19" t="s">
        <v>280</v>
      </c>
      <c r="E16" s="19" t="s">
        <v>561</v>
      </c>
      <c r="F16" s="20">
        <v>87531.199999999997</v>
      </c>
      <c r="G16" s="21" t="s">
        <v>15</v>
      </c>
      <c r="H16" s="38">
        <v>45230</v>
      </c>
    </row>
    <row r="17" spans="2:8" ht="52.5">
      <c r="B17" s="17" t="s">
        <v>562</v>
      </c>
      <c r="C17" s="38">
        <v>45162</v>
      </c>
      <c r="D17" s="19" t="s">
        <v>23</v>
      </c>
      <c r="E17" s="19" t="s">
        <v>563</v>
      </c>
      <c r="F17" s="20">
        <v>129844</v>
      </c>
      <c r="G17" s="21" t="s">
        <v>15</v>
      </c>
      <c r="H17" s="38">
        <v>45230</v>
      </c>
    </row>
    <row r="18" spans="2:8">
      <c r="B18" s="17" t="s">
        <v>540</v>
      </c>
      <c r="C18" s="38">
        <v>45162</v>
      </c>
      <c r="D18" s="19" t="s">
        <v>541</v>
      </c>
      <c r="E18" s="19" t="s">
        <v>542</v>
      </c>
      <c r="F18" s="20">
        <v>86000</v>
      </c>
      <c r="G18" s="21" t="s">
        <v>15</v>
      </c>
      <c r="H18" s="38">
        <v>45230</v>
      </c>
    </row>
    <row r="19" spans="2:8" ht="52.5">
      <c r="B19" s="17" t="s">
        <v>546</v>
      </c>
      <c r="C19" s="38">
        <v>45163</v>
      </c>
      <c r="D19" s="19" t="s">
        <v>217</v>
      </c>
      <c r="E19" s="19" t="s">
        <v>547</v>
      </c>
      <c r="F19" s="20">
        <v>486425</v>
      </c>
      <c r="G19" s="21" t="s">
        <v>15</v>
      </c>
      <c r="H19" s="38">
        <v>45230</v>
      </c>
    </row>
    <row r="20" spans="2:8">
      <c r="B20" s="17" t="s">
        <v>564</v>
      </c>
      <c r="C20" s="38">
        <v>45175</v>
      </c>
      <c r="D20" s="19" t="s">
        <v>565</v>
      </c>
      <c r="E20" s="19" t="s">
        <v>566</v>
      </c>
      <c r="F20" s="20">
        <v>36698</v>
      </c>
      <c r="G20" s="21" t="s">
        <v>15</v>
      </c>
      <c r="H20" s="38">
        <v>45230</v>
      </c>
    </row>
    <row r="21" spans="2:8" ht="52.5">
      <c r="B21" s="17" t="s">
        <v>567</v>
      </c>
      <c r="C21" s="38">
        <v>45175</v>
      </c>
      <c r="D21" s="19" t="s">
        <v>401</v>
      </c>
      <c r="E21" s="19" t="s">
        <v>568</v>
      </c>
      <c r="F21" s="20">
        <v>5310</v>
      </c>
      <c r="G21" s="21" t="s">
        <v>15</v>
      </c>
      <c r="H21" s="38">
        <v>45230</v>
      </c>
    </row>
    <row r="22" spans="2:8">
      <c r="B22" s="17" t="s">
        <v>569</v>
      </c>
      <c r="C22" s="38">
        <v>45184</v>
      </c>
      <c r="D22" s="19" t="s">
        <v>466</v>
      </c>
      <c r="E22" s="19" t="s">
        <v>232</v>
      </c>
      <c r="F22" s="20">
        <v>3600</v>
      </c>
      <c r="G22" s="21" t="s">
        <v>15</v>
      </c>
      <c r="H22" s="38">
        <v>45230</v>
      </c>
    </row>
    <row r="23" spans="2:8" ht="52.5">
      <c r="B23" s="17" t="s">
        <v>570</v>
      </c>
      <c r="C23" s="38">
        <v>45187</v>
      </c>
      <c r="D23" s="19" t="s">
        <v>35</v>
      </c>
      <c r="E23" s="19" t="s">
        <v>571</v>
      </c>
      <c r="F23" s="20">
        <v>248025.96</v>
      </c>
      <c r="G23" s="21" t="s">
        <v>15</v>
      </c>
      <c r="H23" s="38">
        <v>45230</v>
      </c>
    </row>
    <row r="24" spans="2:8" ht="52.5">
      <c r="B24" s="17" t="s">
        <v>572</v>
      </c>
      <c r="C24" s="38">
        <v>45194</v>
      </c>
      <c r="D24" s="19" t="s">
        <v>565</v>
      </c>
      <c r="E24" s="19" t="s">
        <v>573</v>
      </c>
      <c r="F24" s="20">
        <v>36993</v>
      </c>
      <c r="G24" s="21" t="s">
        <v>15</v>
      </c>
      <c r="H24" s="38">
        <v>45230</v>
      </c>
    </row>
    <row r="25" spans="2:8">
      <c r="B25" s="17" t="s">
        <v>574</v>
      </c>
      <c r="C25" s="38">
        <v>45195</v>
      </c>
      <c r="D25" s="19" t="s">
        <v>575</v>
      </c>
      <c r="E25" s="19" t="s">
        <v>576</v>
      </c>
      <c r="F25" s="20">
        <v>22048.3</v>
      </c>
      <c r="G25" s="21" t="s">
        <v>15</v>
      </c>
      <c r="H25" s="38">
        <v>45230</v>
      </c>
    </row>
    <row r="26" spans="2:8">
      <c r="B26" s="17" t="s">
        <v>577</v>
      </c>
      <c r="C26" s="38">
        <v>45197</v>
      </c>
      <c r="D26" s="19" t="s">
        <v>26</v>
      </c>
      <c r="E26" s="19" t="s">
        <v>578</v>
      </c>
      <c r="F26" s="20">
        <v>310860.06</v>
      </c>
      <c r="G26" s="21" t="s">
        <v>15</v>
      </c>
      <c r="H26" s="38">
        <v>45230</v>
      </c>
    </row>
    <row r="27" spans="2:8" ht="52.5">
      <c r="B27" s="17" t="s">
        <v>579</v>
      </c>
      <c r="C27" s="38">
        <v>45197</v>
      </c>
      <c r="D27" s="19" t="s">
        <v>23</v>
      </c>
      <c r="E27" s="19" t="s">
        <v>580</v>
      </c>
      <c r="F27" s="20">
        <v>192006.1</v>
      </c>
      <c r="G27" s="21" t="s">
        <v>15</v>
      </c>
      <c r="H27" s="38">
        <v>45230</v>
      </c>
    </row>
    <row r="28" spans="2:8" ht="52.5">
      <c r="B28" s="17" t="s">
        <v>404</v>
      </c>
      <c r="C28" s="38">
        <v>45199</v>
      </c>
      <c r="D28" s="19" t="s">
        <v>178</v>
      </c>
      <c r="E28" s="19" t="s">
        <v>581</v>
      </c>
      <c r="F28" s="20">
        <v>15000</v>
      </c>
      <c r="G28" s="21" t="s">
        <v>15</v>
      </c>
      <c r="H28" s="38">
        <v>45230</v>
      </c>
    </row>
    <row r="29" spans="2:8" ht="52.5">
      <c r="B29" s="17" t="s">
        <v>366</v>
      </c>
      <c r="C29" s="38">
        <v>45199</v>
      </c>
      <c r="D29" s="19" t="s">
        <v>582</v>
      </c>
      <c r="E29" s="19" t="s">
        <v>583</v>
      </c>
      <c r="F29" s="20">
        <v>10000</v>
      </c>
      <c r="G29" s="21" t="s">
        <v>15</v>
      </c>
      <c r="H29" s="38">
        <v>45230</v>
      </c>
    </row>
    <row r="30" spans="2:8">
      <c r="B30" s="17" t="s">
        <v>31</v>
      </c>
      <c r="C30" s="38">
        <v>45199</v>
      </c>
      <c r="D30" s="19" t="s">
        <v>259</v>
      </c>
      <c r="E30" s="19" t="s">
        <v>403</v>
      </c>
      <c r="F30" s="20">
        <v>2021400</v>
      </c>
      <c r="G30" s="21" t="s">
        <v>15</v>
      </c>
      <c r="H30" s="38">
        <v>45230</v>
      </c>
    </row>
    <row r="31" spans="2:8">
      <c r="B31" s="26"/>
      <c r="C31" s="26"/>
      <c r="D31" s="26"/>
      <c r="E31" s="26" t="s">
        <v>39</v>
      </c>
      <c r="F31" s="24">
        <f>SUBTOTAL(109,Tabla4346789101112131415161718192021[MONTO])</f>
        <v>4381707.75</v>
      </c>
      <c r="G31" s="25"/>
      <c r="H31" s="26"/>
    </row>
    <row r="32" spans="2:8">
      <c r="B32" s="29" t="s">
        <v>40</v>
      </c>
      <c r="C32" s="29"/>
      <c r="D32" s="29"/>
      <c r="E32" s="29"/>
      <c r="G32" s="35"/>
      <c r="H32" s="29"/>
    </row>
    <row r="33" spans="2:8">
      <c r="B33" s="29"/>
      <c r="C33" s="29"/>
      <c r="D33" s="29"/>
      <c r="E33" s="29"/>
      <c r="G33" s="35"/>
      <c r="H33" s="29"/>
    </row>
    <row r="34" spans="2:8">
      <c r="B34" s="28" t="s">
        <v>41</v>
      </c>
      <c r="C34" s="29"/>
      <c r="D34" s="29"/>
      <c r="E34" s="28" t="s">
        <v>42</v>
      </c>
      <c r="G34" s="28" t="s">
        <v>43</v>
      </c>
      <c r="H34" s="29"/>
    </row>
    <row r="35" spans="2:8">
      <c r="B35" s="29"/>
      <c r="C35" s="29"/>
      <c r="D35" s="29"/>
      <c r="E35" s="29"/>
      <c r="G35" s="35"/>
      <c r="H35" s="29"/>
    </row>
    <row r="36" spans="2:8">
      <c r="B36" s="29"/>
      <c r="C36" s="29"/>
      <c r="D36" s="29"/>
      <c r="E36" s="29"/>
      <c r="G36" s="35"/>
      <c r="H36" s="29"/>
    </row>
    <row r="37" spans="2:8">
      <c r="B37" s="36" t="s">
        <v>44</v>
      </c>
      <c r="E37" s="30" t="s">
        <v>45</v>
      </c>
      <c r="G37" s="30" t="s">
        <v>46</v>
      </c>
    </row>
    <row r="38" spans="2:8">
      <c r="B38" s="36" t="s">
        <v>47</v>
      </c>
      <c r="E38" s="30" t="s">
        <v>48</v>
      </c>
      <c r="G38" s="30" t="s">
        <v>49</v>
      </c>
    </row>
    <row r="39" spans="2:8">
      <c r="B39" s="28" t="s">
        <v>50</v>
      </c>
      <c r="E39" s="30" t="s">
        <v>51</v>
      </c>
      <c r="F39" s="37"/>
      <c r="G39" s="30" t="s">
        <v>52</v>
      </c>
    </row>
    <row r="41" spans="2:8">
      <c r="E41" s="37"/>
    </row>
    <row r="42" spans="2:8">
      <c r="E42" s="37"/>
    </row>
    <row r="43" spans="2:8">
      <c r="E43" s="37"/>
    </row>
    <row r="45" spans="2:8">
      <c r="B45" s="29"/>
    </row>
    <row r="58" spans="5:5">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584</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574</v>
      </c>
      <c r="C13" s="38">
        <v>45195</v>
      </c>
      <c r="D13" s="19" t="s">
        <v>575</v>
      </c>
      <c r="E13" s="19" t="s">
        <v>576</v>
      </c>
      <c r="F13" s="20">
        <v>22048.3</v>
      </c>
      <c r="G13" s="21" t="s">
        <v>15</v>
      </c>
      <c r="H13" s="38">
        <v>45260</v>
      </c>
    </row>
    <row r="14" spans="2:8" ht="52.5">
      <c r="B14" s="17" t="s">
        <v>585</v>
      </c>
      <c r="C14" s="38">
        <v>45208</v>
      </c>
      <c r="D14" s="19" t="s">
        <v>178</v>
      </c>
      <c r="E14" s="19" t="s">
        <v>586</v>
      </c>
      <c r="F14" s="20">
        <v>25000</v>
      </c>
      <c r="G14" s="21" t="s">
        <v>15</v>
      </c>
      <c r="H14" s="38">
        <v>45260</v>
      </c>
    </row>
    <row r="15" spans="2:8" ht="52.5">
      <c r="B15" s="17" t="s">
        <v>587</v>
      </c>
      <c r="C15" s="38">
        <v>45209</v>
      </c>
      <c r="D15" s="19" t="s">
        <v>527</v>
      </c>
      <c r="E15" s="19" t="s">
        <v>588</v>
      </c>
      <c r="F15" s="20">
        <v>177000</v>
      </c>
      <c r="G15" s="21" t="s">
        <v>15</v>
      </c>
      <c r="H15" s="38">
        <v>45260</v>
      </c>
    </row>
    <row r="16" spans="2:8" ht="52.5">
      <c r="B16" s="17" t="s">
        <v>589</v>
      </c>
      <c r="C16" s="38">
        <v>45209</v>
      </c>
      <c r="D16" s="19" t="s">
        <v>590</v>
      </c>
      <c r="E16" s="19" t="s">
        <v>591</v>
      </c>
      <c r="F16" s="20">
        <v>62700</v>
      </c>
      <c r="G16" s="21" t="s">
        <v>15</v>
      </c>
      <c r="H16" s="38">
        <v>45260</v>
      </c>
    </row>
    <row r="17" spans="2:8">
      <c r="B17" s="17" t="s">
        <v>592</v>
      </c>
      <c r="C17" s="38">
        <v>45211</v>
      </c>
      <c r="D17" s="19" t="s">
        <v>593</v>
      </c>
      <c r="E17" s="19" t="s">
        <v>594</v>
      </c>
      <c r="F17" s="20">
        <v>333645</v>
      </c>
      <c r="G17" s="21" t="s">
        <v>15</v>
      </c>
      <c r="H17" s="38">
        <v>45260</v>
      </c>
    </row>
    <row r="18" spans="2:8" ht="52.5">
      <c r="B18" s="17" t="s">
        <v>595</v>
      </c>
      <c r="C18" s="38">
        <v>45217</v>
      </c>
      <c r="D18" s="19" t="s">
        <v>596</v>
      </c>
      <c r="E18" s="19" t="s">
        <v>597</v>
      </c>
      <c r="F18" s="20">
        <v>32668.82</v>
      </c>
      <c r="G18" s="21" t="s">
        <v>15</v>
      </c>
      <c r="H18" s="38">
        <v>45260</v>
      </c>
    </row>
    <row r="19" spans="2:8" ht="52.5">
      <c r="B19" s="17" t="s">
        <v>598</v>
      </c>
      <c r="C19" s="38">
        <v>45218</v>
      </c>
      <c r="D19" s="19" t="s">
        <v>35</v>
      </c>
      <c r="E19" s="19" t="s">
        <v>599</v>
      </c>
      <c r="F19" s="20">
        <v>287060</v>
      </c>
      <c r="G19" s="21" t="s">
        <v>15</v>
      </c>
      <c r="H19" s="38">
        <v>45260</v>
      </c>
    </row>
    <row r="20" spans="2:8" ht="52.5">
      <c r="B20" s="17" t="s">
        <v>600</v>
      </c>
      <c r="C20" s="38">
        <v>45218</v>
      </c>
      <c r="D20" s="19" t="s">
        <v>98</v>
      </c>
      <c r="E20" s="19" t="s">
        <v>601</v>
      </c>
      <c r="F20" s="20">
        <v>529760</v>
      </c>
      <c r="G20" s="21" t="s">
        <v>15</v>
      </c>
      <c r="H20" s="38">
        <v>45260</v>
      </c>
    </row>
    <row r="21" spans="2:8" ht="52.5">
      <c r="B21" s="17" t="s">
        <v>602</v>
      </c>
      <c r="C21" s="38">
        <v>45223</v>
      </c>
      <c r="D21" s="19" t="s">
        <v>593</v>
      </c>
      <c r="E21" s="19" t="s">
        <v>603</v>
      </c>
      <c r="F21" s="20">
        <v>101775</v>
      </c>
      <c r="G21" s="21" t="s">
        <v>15</v>
      </c>
      <c r="H21" s="38">
        <v>45260</v>
      </c>
    </row>
    <row r="22" spans="2:8">
      <c r="B22" s="17" t="s">
        <v>604</v>
      </c>
      <c r="C22" s="38">
        <v>45224</v>
      </c>
      <c r="D22" s="19" t="s">
        <v>605</v>
      </c>
      <c r="E22" s="19" t="s">
        <v>606</v>
      </c>
      <c r="F22" s="20">
        <v>72442.22</v>
      </c>
      <c r="G22" s="21" t="s">
        <v>15</v>
      </c>
      <c r="H22" s="38">
        <v>45260</v>
      </c>
    </row>
    <row r="23" spans="2:8">
      <c r="B23" s="17" t="s">
        <v>607</v>
      </c>
      <c r="C23" s="38">
        <v>45226</v>
      </c>
      <c r="D23" s="19" t="s">
        <v>26</v>
      </c>
      <c r="E23" s="19" t="s">
        <v>608</v>
      </c>
      <c r="F23" s="20">
        <v>287025.83</v>
      </c>
      <c r="G23" s="21" t="s">
        <v>15</v>
      </c>
      <c r="H23" s="38">
        <v>45260</v>
      </c>
    </row>
    <row r="24" spans="2:8" ht="52.5">
      <c r="B24" s="17" t="s">
        <v>609</v>
      </c>
      <c r="C24" s="38">
        <v>45227</v>
      </c>
      <c r="D24" s="19" t="s">
        <v>23</v>
      </c>
      <c r="E24" s="19" t="s">
        <v>610</v>
      </c>
      <c r="F24" s="20">
        <v>192006.1</v>
      </c>
      <c r="G24" s="21" t="s">
        <v>15</v>
      </c>
      <c r="H24" s="38">
        <v>45260</v>
      </c>
    </row>
    <row r="25" spans="2:8" ht="52.5">
      <c r="B25" s="17" t="s">
        <v>611</v>
      </c>
      <c r="C25" s="38">
        <v>45230</v>
      </c>
      <c r="D25" s="19" t="s">
        <v>612</v>
      </c>
      <c r="E25" s="19" t="s">
        <v>613</v>
      </c>
      <c r="F25" s="20">
        <v>12036</v>
      </c>
      <c r="G25" s="21" t="s">
        <v>15</v>
      </c>
      <c r="H25" s="38">
        <v>45260</v>
      </c>
    </row>
    <row r="26" spans="2:8" ht="52.5">
      <c r="B26" s="17" t="s">
        <v>366</v>
      </c>
      <c r="C26" s="38">
        <v>45230</v>
      </c>
      <c r="D26" s="19" t="s">
        <v>582</v>
      </c>
      <c r="E26" s="19" t="s">
        <v>614</v>
      </c>
      <c r="F26" s="20">
        <v>10000</v>
      </c>
      <c r="G26" s="21" t="s">
        <v>15</v>
      </c>
      <c r="H26" s="38">
        <v>45260</v>
      </c>
    </row>
    <row r="27" spans="2:8">
      <c r="B27" s="17" t="s">
        <v>31</v>
      </c>
      <c r="C27" s="38">
        <v>45230</v>
      </c>
      <c r="D27" s="19" t="s">
        <v>259</v>
      </c>
      <c r="E27" s="19" t="s">
        <v>403</v>
      </c>
      <c r="F27" s="20">
        <v>1327450</v>
      </c>
      <c r="G27" s="21" t="s">
        <v>15</v>
      </c>
      <c r="H27" s="38">
        <v>45260</v>
      </c>
    </row>
    <row r="28" spans="2:8">
      <c r="B28" s="17" t="s">
        <v>615</v>
      </c>
      <c r="C28" s="38">
        <v>45230</v>
      </c>
      <c r="D28" s="19" t="s">
        <v>616</v>
      </c>
      <c r="E28" s="19" t="s">
        <v>617</v>
      </c>
      <c r="F28" s="20">
        <v>61950</v>
      </c>
      <c r="G28" s="21" t="s">
        <v>15</v>
      </c>
      <c r="H28" s="38">
        <v>45260</v>
      </c>
    </row>
    <row r="29" spans="2:8">
      <c r="B29" s="26"/>
      <c r="C29" s="26"/>
      <c r="D29" s="26"/>
      <c r="E29" s="26" t="s">
        <v>39</v>
      </c>
      <c r="F29" s="24">
        <f>SUBTOTAL(109,Tabla434678910111213141516171819202123[MONTO])</f>
        <v>3534567.27</v>
      </c>
      <c r="G29" s="25"/>
      <c r="H29" s="26"/>
    </row>
    <row r="30" spans="2:8">
      <c r="B30" s="29" t="s">
        <v>40</v>
      </c>
      <c r="C30" s="29"/>
      <c r="D30" s="29"/>
      <c r="E30" s="29"/>
      <c r="G30" s="35"/>
      <c r="H30" s="29"/>
    </row>
    <row r="31" spans="2:8">
      <c r="B31" s="29"/>
      <c r="C31" s="29"/>
      <c r="D31" s="29"/>
      <c r="E31" s="29"/>
      <c r="G31" s="35"/>
      <c r="H31" s="29"/>
    </row>
    <row r="32" spans="2:8">
      <c r="B32" s="28" t="s">
        <v>41</v>
      </c>
      <c r="C32" s="29"/>
      <c r="D32" s="29"/>
      <c r="E32" s="28" t="s">
        <v>42</v>
      </c>
      <c r="G32" s="28" t="s">
        <v>43</v>
      </c>
      <c r="H32" s="29"/>
    </row>
    <row r="33" spans="2:8">
      <c r="B33" s="29"/>
      <c r="C33" s="29"/>
      <c r="D33" s="29"/>
      <c r="E33" s="29"/>
      <c r="G33" s="35"/>
      <c r="H33" s="29"/>
    </row>
    <row r="34" spans="2:8">
      <c r="B34" s="29"/>
      <c r="C34" s="29"/>
      <c r="D34" s="29"/>
      <c r="E34" s="29"/>
      <c r="G34" s="35"/>
      <c r="H34" s="29"/>
    </row>
    <row r="35" spans="2:8">
      <c r="B35" s="36" t="s">
        <v>44</v>
      </c>
      <c r="E35" s="30" t="s">
        <v>45</v>
      </c>
      <c r="G35" s="30" t="s">
        <v>46</v>
      </c>
    </row>
    <row r="36" spans="2:8">
      <c r="B36" s="36" t="s">
        <v>47</v>
      </c>
      <c r="E36" s="30" t="s">
        <v>48</v>
      </c>
      <c r="G36" s="30" t="s">
        <v>49</v>
      </c>
    </row>
    <row r="37" spans="2:8">
      <c r="B37" s="28" t="s">
        <v>50</v>
      </c>
      <c r="E37" s="30" t="s">
        <v>51</v>
      </c>
      <c r="F37" s="37"/>
      <c r="G37" s="30" t="s">
        <v>52</v>
      </c>
    </row>
    <row r="39" spans="2:8">
      <c r="E39" s="37"/>
    </row>
    <row r="40" spans="2:8">
      <c r="E40" s="37"/>
    </row>
    <row r="41" spans="2:8">
      <c r="E41" s="37"/>
    </row>
    <row r="43" spans="2:8">
      <c r="B43" s="29"/>
    </row>
    <row r="56" spans="5:5">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618</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619</v>
      </c>
      <c r="C13" s="38">
        <v>45210</v>
      </c>
      <c r="D13" s="19" t="s">
        <v>620</v>
      </c>
      <c r="E13" s="19" t="s">
        <v>621</v>
      </c>
      <c r="F13" s="20">
        <v>250284.96</v>
      </c>
      <c r="G13" s="21" t="s">
        <v>15</v>
      </c>
      <c r="H13" s="38">
        <v>45291</v>
      </c>
    </row>
    <row r="14" spans="2:8">
      <c r="B14" s="17" t="s">
        <v>622</v>
      </c>
      <c r="C14" s="38">
        <v>45237</v>
      </c>
      <c r="D14" s="19" t="s">
        <v>623</v>
      </c>
      <c r="E14" s="19" t="s">
        <v>624</v>
      </c>
      <c r="F14" s="20">
        <v>940047</v>
      </c>
      <c r="G14" s="21" t="s">
        <v>15</v>
      </c>
      <c r="H14" s="38">
        <v>45291</v>
      </c>
    </row>
    <row r="15" spans="2:8" ht="52.5">
      <c r="B15" s="17" t="s">
        <v>625</v>
      </c>
      <c r="C15" s="38">
        <v>45239</v>
      </c>
      <c r="D15" s="19" t="s">
        <v>178</v>
      </c>
      <c r="E15" s="19" t="s">
        <v>626</v>
      </c>
      <c r="F15" s="20">
        <v>25000</v>
      </c>
      <c r="G15" s="21" t="s">
        <v>15</v>
      </c>
      <c r="H15" s="38">
        <v>45291</v>
      </c>
    </row>
    <row r="16" spans="2:8" ht="52.5">
      <c r="B16" s="17" t="s">
        <v>627</v>
      </c>
      <c r="C16" s="38">
        <v>45246</v>
      </c>
      <c r="D16" s="19" t="s">
        <v>162</v>
      </c>
      <c r="E16" s="19" t="s">
        <v>628</v>
      </c>
      <c r="F16" s="20">
        <v>87551.7</v>
      </c>
      <c r="G16" s="21" t="s">
        <v>15</v>
      </c>
      <c r="H16" s="38">
        <v>45291</v>
      </c>
    </row>
    <row r="17" spans="2:8" ht="52.5">
      <c r="B17" s="17" t="s">
        <v>629</v>
      </c>
      <c r="C17" s="38">
        <v>45250</v>
      </c>
      <c r="D17" s="19" t="s">
        <v>35</v>
      </c>
      <c r="E17" s="19" t="s">
        <v>630</v>
      </c>
      <c r="F17" s="20">
        <v>278155.93</v>
      </c>
      <c r="G17" s="21" t="s">
        <v>15</v>
      </c>
      <c r="H17" s="38">
        <v>45291</v>
      </c>
    </row>
    <row r="18" spans="2:8" ht="52.5">
      <c r="B18" s="17" t="s">
        <v>498</v>
      </c>
      <c r="C18" s="38">
        <v>45253</v>
      </c>
      <c r="D18" s="19" t="s">
        <v>428</v>
      </c>
      <c r="E18" s="19" t="s">
        <v>631</v>
      </c>
      <c r="F18" s="20">
        <v>114998.08</v>
      </c>
      <c r="G18" s="21" t="s">
        <v>15</v>
      </c>
      <c r="H18" s="38">
        <v>45291</v>
      </c>
    </row>
    <row r="19" spans="2:8">
      <c r="B19" s="17" t="s">
        <v>632</v>
      </c>
      <c r="C19" s="38">
        <v>45253</v>
      </c>
      <c r="D19" s="19" t="s">
        <v>241</v>
      </c>
      <c r="E19" s="19" t="s">
        <v>633</v>
      </c>
      <c r="F19" s="20">
        <v>12962.3</v>
      </c>
      <c r="G19" s="21" t="s">
        <v>15</v>
      </c>
      <c r="H19" s="38">
        <v>45291</v>
      </c>
    </row>
    <row r="20" spans="2:8">
      <c r="B20" s="17" t="s">
        <v>634</v>
      </c>
      <c r="C20" s="38">
        <v>45253</v>
      </c>
      <c r="D20" s="19" t="s">
        <v>439</v>
      </c>
      <c r="E20" s="19" t="s">
        <v>635</v>
      </c>
      <c r="F20" s="20">
        <v>217887</v>
      </c>
      <c r="G20" s="21" t="s">
        <v>15</v>
      </c>
      <c r="H20" s="38">
        <v>45291</v>
      </c>
    </row>
    <row r="21" spans="2:8" ht="52.5">
      <c r="B21" s="17" t="s">
        <v>636</v>
      </c>
      <c r="C21" s="38">
        <v>45254</v>
      </c>
      <c r="D21" s="19" t="s">
        <v>23</v>
      </c>
      <c r="E21" s="19" t="s">
        <v>637</v>
      </c>
      <c r="F21" s="20">
        <v>129919</v>
      </c>
      <c r="G21" s="21" t="s">
        <v>15</v>
      </c>
      <c r="H21" s="38">
        <v>45291</v>
      </c>
    </row>
    <row r="22" spans="2:8" ht="52.5">
      <c r="B22" s="17" t="s">
        <v>638</v>
      </c>
      <c r="C22" s="38">
        <v>45254</v>
      </c>
      <c r="D22" s="19" t="s">
        <v>536</v>
      </c>
      <c r="E22" s="19" t="s">
        <v>639</v>
      </c>
      <c r="F22" s="20">
        <v>50525</v>
      </c>
      <c r="G22" s="21" t="s">
        <v>15</v>
      </c>
      <c r="H22" s="38">
        <v>45291</v>
      </c>
    </row>
    <row r="23" spans="2:8">
      <c r="B23" s="17" t="s">
        <v>640</v>
      </c>
      <c r="C23" s="38">
        <v>45257</v>
      </c>
      <c r="D23" s="19" t="s">
        <v>641</v>
      </c>
      <c r="E23" s="19" t="s">
        <v>642</v>
      </c>
      <c r="F23" s="20">
        <v>129793.3</v>
      </c>
      <c r="G23" s="21" t="s">
        <v>15</v>
      </c>
      <c r="H23" s="38">
        <v>45291</v>
      </c>
    </row>
    <row r="24" spans="2:8">
      <c r="B24" s="17" t="s">
        <v>643</v>
      </c>
      <c r="C24" s="38">
        <v>45257</v>
      </c>
      <c r="D24" s="19" t="s">
        <v>644</v>
      </c>
      <c r="E24" s="19" t="s">
        <v>645</v>
      </c>
      <c r="F24" s="20">
        <v>59057.42</v>
      </c>
      <c r="G24" s="21" t="s">
        <v>15</v>
      </c>
      <c r="H24" s="38">
        <v>45291</v>
      </c>
    </row>
    <row r="25" spans="2:8" ht="52.5">
      <c r="B25" s="17" t="s">
        <v>646</v>
      </c>
      <c r="C25" s="38">
        <v>45257</v>
      </c>
      <c r="D25" s="19" t="s">
        <v>647</v>
      </c>
      <c r="E25" s="19" t="s">
        <v>648</v>
      </c>
      <c r="F25" s="20">
        <v>20060</v>
      </c>
      <c r="G25" s="21" t="s">
        <v>15</v>
      </c>
      <c r="H25" s="38">
        <v>45291</v>
      </c>
    </row>
    <row r="26" spans="2:8">
      <c r="B26" s="17" t="s">
        <v>649</v>
      </c>
      <c r="C26" s="38">
        <v>45258</v>
      </c>
      <c r="D26" s="19" t="s">
        <v>26</v>
      </c>
      <c r="E26" s="19" t="s">
        <v>650</v>
      </c>
      <c r="F26" s="20">
        <v>286815.90999999997</v>
      </c>
      <c r="G26" s="21" t="s">
        <v>15</v>
      </c>
      <c r="H26" s="38">
        <v>45291</v>
      </c>
    </row>
    <row r="27" spans="2:8" ht="52.5">
      <c r="B27" s="17" t="s">
        <v>651</v>
      </c>
      <c r="C27" s="38">
        <v>45258</v>
      </c>
      <c r="D27" s="19" t="s">
        <v>23</v>
      </c>
      <c r="E27" s="19" t="s">
        <v>652</v>
      </c>
      <c r="F27" s="20">
        <v>192006.1</v>
      </c>
      <c r="G27" s="21" t="s">
        <v>15</v>
      </c>
      <c r="H27" s="38">
        <v>45291</v>
      </c>
    </row>
    <row r="28" spans="2:8">
      <c r="B28" s="17" t="s">
        <v>56</v>
      </c>
      <c r="C28" s="38">
        <v>45258</v>
      </c>
      <c r="D28" s="19" t="s">
        <v>653</v>
      </c>
      <c r="E28" s="19" t="s">
        <v>654</v>
      </c>
      <c r="F28" s="20">
        <v>53100</v>
      </c>
      <c r="G28" s="21" t="s">
        <v>15</v>
      </c>
      <c r="H28" s="38">
        <v>45291</v>
      </c>
    </row>
    <row r="29" spans="2:8">
      <c r="B29" s="17" t="s">
        <v>414</v>
      </c>
      <c r="C29" s="38">
        <v>45258</v>
      </c>
      <c r="D29" s="19" t="s">
        <v>655</v>
      </c>
      <c r="E29" s="19" t="s">
        <v>656</v>
      </c>
      <c r="F29" s="20">
        <v>41015</v>
      </c>
      <c r="G29" s="21" t="s">
        <v>15</v>
      </c>
      <c r="H29" s="38">
        <v>45291</v>
      </c>
    </row>
    <row r="30" spans="2:8" ht="52.5">
      <c r="B30" s="17" t="s">
        <v>657</v>
      </c>
      <c r="C30" s="38">
        <v>45258</v>
      </c>
      <c r="D30" s="19" t="s">
        <v>70</v>
      </c>
      <c r="E30" s="19" t="s">
        <v>658</v>
      </c>
      <c r="F30" s="20">
        <v>101598</v>
      </c>
      <c r="G30" s="21" t="s">
        <v>15</v>
      </c>
      <c r="H30" s="38">
        <v>45291</v>
      </c>
    </row>
    <row r="31" spans="2:8" ht="52.5">
      <c r="B31" s="17" t="s">
        <v>366</v>
      </c>
      <c r="C31" s="38">
        <v>45260</v>
      </c>
      <c r="D31" s="19" t="s">
        <v>582</v>
      </c>
      <c r="E31" s="19" t="s">
        <v>659</v>
      </c>
      <c r="F31" s="20">
        <v>10000</v>
      </c>
      <c r="G31" s="21" t="s">
        <v>15</v>
      </c>
      <c r="H31" s="38">
        <v>45291</v>
      </c>
    </row>
    <row r="32" spans="2:8">
      <c r="B32" s="17" t="s">
        <v>31</v>
      </c>
      <c r="C32" s="38">
        <v>45260</v>
      </c>
      <c r="D32" s="19" t="s">
        <v>259</v>
      </c>
      <c r="E32" s="19" t="s">
        <v>403</v>
      </c>
      <c r="F32" s="20">
        <v>999960</v>
      </c>
      <c r="G32" s="21" t="s">
        <v>15</v>
      </c>
      <c r="H32" s="38">
        <v>45291</v>
      </c>
    </row>
    <row r="33" spans="2:8">
      <c r="B33" s="17" t="s">
        <v>660</v>
      </c>
      <c r="C33" s="38">
        <v>45260</v>
      </c>
      <c r="D33" s="19" t="s">
        <v>324</v>
      </c>
      <c r="E33" s="19" t="s">
        <v>661</v>
      </c>
      <c r="F33" s="20">
        <v>119858.26</v>
      </c>
      <c r="G33" s="21" t="s">
        <v>15</v>
      </c>
      <c r="H33" s="38">
        <v>45291</v>
      </c>
    </row>
    <row r="34" spans="2:8">
      <c r="B34" s="26"/>
      <c r="C34" s="26"/>
      <c r="D34" s="26"/>
      <c r="E34" s="26" t="s">
        <v>39</v>
      </c>
      <c r="F34" s="24">
        <f>SUBTOTAL(109,Tabla43467891011121314151617181920212324[MONTO])</f>
        <v>4120594.9599999995</v>
      </c>
      <c r="G34" s="25"/>
      <c r="H34" s="26"/>
    </row>
    <row r="35" spans="2:8">
      <c r="B35" s="29" t="s">
        <v>40</v>
      </c>
      <c r="C35" s="29"/>
      <c r="D35" s="29"/>
      <c r="E35" s="29"/>
      <c r="G35" s="35"/>
      <c r="H35" s="29"/>
    </row>
    <row r="36" spans="2:8">
      <c r="B36" s="29"/>
      <c r="C36" s="29"/>
      <c r="D36" s="29"/>
      <c r="E36" s="29"/>
      <c r="G36" s="35"/>
      <c r="H36" s="29"/>
    </row>
    <row r="37" spans="2:8">
      <c r="B37" s="28" t="s">
        <v>41</v>
      </c>
      <c r="C37" s="29"/>
      <c r="D37" s="29"/>
      <c r="E37" s="28" t="s">
        <v>42</v>
      </c>
      <c r="G37" s="28" t="s">
        <v>43</v>
      </c>
      <c r="H37" s="29"/>
    </row>
    <row r="38" spans="2:8">
      <c r="B38" s="29"/>
      <c r="C38" s="29"/>
      <c r="D38" s="29"/>
      <c r="E38" s="29"/>
      <c r="G38" s="35"/>
      <c r="H38" s="29"/>
    </row>
    <row r="39" spans="2:8">
      <c r="B39" s="29"/>
      <c r="C39" s="29"/>
      <c r="D39" s="29"/>
      <c r="E39" s="29"/>
      <c r="G39" s="35"/>
      <c r="H39" s="29"/>
    </row>
    <row r="40" spans="2:8">
      <c r="B40" s="36" t="s">
        <v>44</v>
      </c>
      <c r="E40" s="30" t="s">
        <v>45</v>
      </c>
      <c r="G40" s="30" t="s">
        <v>46</v>
      </c>
    </row>
    <row r="41" spans="2:8">
      <c r="B41" s="36" t="s">
        <v>47</v>
      </c>
      <c r="E41" s="30" t="s">
        <v>48</v>
      </c>
      <c r="G41" s="30" t="s">
        <v>49</v>
      </c>
    </row>
    <row r="42" spans="2:8">
      <c r="B42" s="28" t="s">
        <v>50</v>
      </c>
      <c r="E42" s="30" t="s">
        <v>51</v>
      </c>
      <c r="F42" s="37"/>
      <c r="G42" s="30" t="s">
        <v>52</v>
      </c>
    </row>
    <row r="44" spans="2:8">
      <c r="E44" s="37"/>
    </row>
    <row r="45" spans="2:8">
      <c r="E45" s="37"/>
    </row>
    <row r="46" spans="2:8">
      <c r="E46" s="37"/>
    </row>
    <row r="48" spans="2:8">
      <c r="B48" s="29"/>
    </row>
    <row r="61" spans="5:5">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662</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31</v>
      </c>
      <c r="C13" s="38">
        <v>45291</v>
      </c>
      <c r="D13" s="19" t="s">
        <v>259</v>
      </c>
      <c r="E13" s="19" t="s">
        <v>403</v>
      </c>
      <c r="F13" s="20">
        <v>1546620</v>
      </c>
      <c r="G13" s="21" t="s">
        <v>663</v>
      </c>
      <c r="H13" s="38">
        <v>45322</v>
      </c>
    </row>
    <row r="14" spans="2:8">
      <c r="B14" s="26"/>
      <c r="C14" s="26"/>
      <c r="D14" s="26"/>
      <c r="E14" s="26" t="s">
        <v>39</v>
      </c>
      <c r="F14" s="24">
        <f>SUBTOTAL(109,Tabla4346789101112131415161718192021232425[MONTO])</f>
        <v>1546620</v>
      </c>
      <c r="G14" s="25"/>
      <c r="H14" s="26"/>
    </row>
    <row r="15" spans="2:8">
      <c r="B15" s="29" t="s">
        <v>40</v>
      </c>
      <c r="C15" s="29"/>
      <c r="D15" s="29"/>
      <c r="E15" s="29"/>
      <c r="G15" s="35"/>
      <c r="H15" s="29"/>
    </row>
    <row r="16" spans="2:8">
      <c r="B16" s="29"/>
      <c r="C16" s="29"/>
      <c r="D16" s="29"/>
      <c r="E16" s="29"/>
      <c r="G16" s="35"/>
      <c r="H16" s="29"/>
    </row>
    <row r="17" spans="2:8">
      <c r="B17" s="28" t="s">
        <v>41</v>
      </c>
      <c r="C17" s="29"/>
      <c r="D17" s="29"/>
      <c r="E17" s="28" t="s">
        <v>42</v>
      </c>
      <c r="G17" s="28" t="s">
        <v>43</v>
      </c>
      <c r="H17" s="29"/>
    </row>
    <row r="18" spans="2:8">
      <c r="B18" s="29"/>
      <c r="C18" s="29"/>
      <c r="D18" s="29"/>
      <c r="E18" s="29"/>
      <c r="G18" s="35"/>
      <c r="H18" s="29"/>
    </row>
    <row r="19" spans="2:8">
      <c r="B19" s="29"/>
      <c r="C19" s="29"/>
      <c r="D19" s="29"/>
      <c r="E19" s="29"/>
      <c r="G19" s="35"/>
      <c r="H19" s="29"/>
    </row>
    <row r="20" spans="2:8">
      <c r="B20" s="36" t="s">
        <v>44</v>
      </c>
      <c r="E20" s="30" t="s">
        <v>45</v>
      </c>
      <c r="G20" s="30" t="s">
        <v>46</v>
      </c>
    </row>
    <row r="21" spans="2:8">
      <c r="B21" s="36" t="s">
        <v>47</v>
      </c>
      <c r="E21" s="30" t="s">
        <v>48</v>
      </c>
      <c r="G21" s="30" t="s">
        <v>49</v>
      </c>
    </row>
    <row r="22" spans="2:8">
      <c r="B22" s="28" t="s">
        <v>50</v>
      </c>
      <c r="E22" s="30" t="s">
        <v>51</v>
      </c>
      <c r="F22" s="37"/>
      <c r="G22" s="30" t="s">
        <v>52</v>
      </c>
    </row>
    <row r="24" spans="2:8">
      <c r="E24" s="37"/>
    </row>
    <row r="25" spans="2:8">
      <c r="E25" s="37"/>
    </row>
    <row r="26" spans="2:8">
      <c r="E26" s="37"/>
    </row>
    <row r="28" spans="2:8">
      <c r="B28" s="29"/>
    </row>
    <row r="41" spans="5:5">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664</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665</v>
      </c>
      <c r="C13" s="38">
        <v>45310</v>
      </c>
      <c r="D13" s="19" t="s">
        <v>35</v>
      </c>
      <c r="E13" s="19" t="s">
        <v>666</v>
      </c>
      <c r="F13" s="20">
        <v>217502.25</v>
      </c>
      <c r="G13" s="21" t="s">
        <v>667</v>
      </c>
      <c r="H13" s="38">
        <v>45351</v>
      </c>
    </row>
    <row r="14" spans="2:8">
      <c r="B14" s="17" t="s">
        <v>668</v>
      </c>
      <c r="C14" s="38">
        <v>45317</v>
      </c>
      <c r="D14" s="19" t="s">
        <v>162</v>
      </c>
      <c r="E14" s="19" t="s">
        <v>669</v>
      </c>
      <c r="F14" s="20">
        <v>111407.1</v>
      </c>
      <c r="G14" s="21" t="s">
        <v>667</v>
      </c>
      <c r="H14" s="38">
        <v>45351</v>
      </c>
    </row>
    <row r="15" spans="2:8">
      <c r="B15" s="17" t="s">
        <v>670</v>
      </c>
      <c r="C15" s="38">
        <v>45318</v>
      </c>
      <c r="D15" s="19" t="s">
        <v>26</v>
      </c>
      <c r="E15" s="19" t="s">
        <v>671</v>
      </c>
      <c r="F15" s="20">
        <v>298623.25</v>
      </c>
      <c r="G15" s="21" t="s">
        <v>667</v>
      </c>
      <c r="H15" s="38">
        <v>45351</v>
      </c>
    </row>
    <row r="16" spans="2:8" ht="52.5">
      <c r="B16" s="17" t="s">
        <v>31</v>
      </c>
      <c r="C16" s="38">
        <v>45322</v>
      </c>
      <c r="D16" s="19" t="s">
        <v>672</v>
      </c>
      <c r="E16" s="19" t="s">
        <v>673</v>
      </c>
      <c r="F16" s="20">
        <v>25000</v>
      </c>
      <c r="G16" s="21" t="s">
        <v>667</v>
      </c>
      <c r="H16" s="38">
        <v>45351</v>
      </c>
    </row>
    <row r="17" spans="2:8" ht="52.5">
      <c r="B17" s="17" t="s">
        <v>31</v>
      </c>
      <c r="C17" s="38">
        <v>45322</v>
      </c>
      <c r="D17" s="19" t="s">
        <v>674</v>
      </c>
      <c r="E17" s="19" t="s">
        <v>673</v>
      </c>
      <c r="F17" s="20">
        <v>10000</v>
      </c>
      <c r="G17" s="21" t="s">
        <v>667</v>
      </c>
      <c r="H17" s="38">
        <v>45351</v>
      </c>
    </row>
    <row r="18" spans="2:8">
      <c r="B18" s="17" t="s">
        <v>31</v>
      </c>
      <c r="C18" s="38">
        <v>45322</v>
      </c>
      <c r="D18" s="19" t="s">
        <v>259</v>
      </c>
      <c r="E18" s="19" t="s">
        <v>675</v>
      </c>
      <c r="F18" s="20">
        <v>1305020</v>
      </c>
      <c r="G18" s="21" t="s">
        <v>663</v>
      </c>
      <c r="H18" s="38">
        <v>45351</v>
      </c>
    </row>
    <row r="19" spans="2:8">
      <c r="B19" s="17" t="s">
        <v>676</v>
      </c>
      <c r="C19" s="38">
        <v>45322</v>
      </c>
      <c r="D19" s="19" t="s">
        <v>677</v>
      </c>
      <c r="E19" s="19" t="s">
        <v>678</v>
      </c>
      <c r="F19" s="20">
        <v>5310</v>
      </c>
      <c r="G19" s="21" t="s">
        <v>667</v>
      </c>
      <c r="H19" s="38">
        <v>45351</v>
      </c>
    </row>
    <row r="20" spans="2:8">
      <c r="B20" s="26"/>
      <c r="C20" s="26"/>
      <c r="D20" s="26"/>
      <c r="E20" s="26" t="s">
        <v>39</v>
      </c>
      <c r="F20" s="24">
        <f>SUBTOTAL(109,Tabla434678910111213141516171819202123242526[MONTO])</f>
        <v>1972862.6</v>
      </c>
      <c r="G20" s="25"/>
      <c r="H20" s="26"/>
    </row>
    <row r="21" spans="2:8">
      <c r="B21" s="29" t="s">
        <v>40</v>
      </c>
      <c r="C21" s="29"/>
      <c r="D21" s="29"/>
      <c r="E21" s="29"/>
      <c r="G21" s="35"/>
      <c r="H21" s="29"/>
    </row>
    <row r="22" spans="2:8">
      <c r="B22" s="29"/>
      <c r="C22" s="29"/>
      <c r="D22" s="29"/>
      <c r="E22" s="29"/>
      <c r="G22" s="35"/>
      <c r="H22" s="29"/>
    </row>
    <row r="23" spans="2:8">
      <c r="B23" s="28" t="s">
        <v>41</v>
      </c>
      <c r="C23" s="29"/>
      <c r="D23" s="29"/>
      <c r="E23" s="28" t="s">
        <v>42</v>
      </c>
      <c r="G23" s="28" t="s">
        <v>43</v>
      </c>
      <c r="H23" s="29"/>
    </row>
    <row r="24" spans="2:8">
      <c r="B24" s="29"/>
      <c r="C24" s="29"/>
      <c r="D24" s="29"/>
      <c r="E24" s="29"/>
      <c r="G24" s="35"/>
      <c r="H24" s="29"/>
    </row>
    <row r="25" spans="2:8">
      <c r="B25" s="29"/>
      <c r="C25" s="29"/>
      <c r="D25" s="29"/>
      <c r="E25" s="29"/>
      <c r="G25" s="35"/>
      <c r="H25" s="29"/>
    </row>
    <row r="26" spans="2:8">
      <c r="B26" s="36" t="s">
        <v>44</v>
      </c>
      <c r="E26" s="30" t="s">
        <v>45</v>
      </c>
      <c r="G26" s="30" t="s">
        <v>46</v>
      </c>
    </row>
    <row r="27" spans="2:8">
      <c r="B27" s="36" t="s">
        <v>47</v>
      </c>
      <c r="E27" s="30" t="s">
        <v>48</v>
      </c>
      <c r="G27" s="30" t="s">
        <v>49</v>
      </c>
    </row>
    <row r="28" spans="2:8">
      <c r="B28" s="28" t="s">
        <v>50</v>
      </c>
      <c r="E28" s="30" t="s">
        <v>51</v>
      </c>
      <c r="F28" s="37"/>
      <c r="G28" s="30" t="s">
        <v>52</v>
      </c>
    </row>
    <row r="30" spans="2:8">
      <c r="E30" s="37"/>
    </row>
    <row r="31" spans="2:8">
      <c r="E31" s="37"/>
    </row>
    <row r="32" spans="2:8">
      <c r="E32" s="37"/>
    </row>
    <row r="34" spans="2:5">
      <c r="B34" s="29"/>
    </row>
    <row r="47" spans="2:5">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679</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680</v>
      </c>
      <c r="C13" s="38">
        <v>45348</v>
      </c>
      <c r="D13" s="19" t="s">
        <v>681</v>
      </c>
      <c r="E13" s="19" t="s">
        <v>682</v>
      </c>
      <c r="F13" s="20">
        <v>36883.519999999997</v>
      </c>
      <c r="G13" s="21" t="s">
        <v>667</v>
      </c>
      <c r="H13" s="38">
        <v>45382</v>
      </c>
    </row>
    <row r="14" spans="2:8">
      <c r="B14" s="17" t="s">
        <v>683</v>
      </c>
      <c r="C14" s="38">
        <v>45350</v>
      </c>
      <c r="D14" s="19" t="s">
        <v>684</v>
      </c>
      <c r="E14" s="19" t="s">
        <v>685</v>
      </c>
      <c r="F14" s="20">
        <v>31270</v>
      </c>
      <c r="G14" s="21" t="s">
        <v>667</v>
      </c>
      <c r="H14" s="38">
        <v>45382</v>
      </c>
    </row>
    <row r="15" spans="2:8">
      <c r="B15" s="17" t="s">
        <v>686</v>
      </c>
      <c r="C15" s="38">
        <v>45350</v>
      </c>
      <c r="D15" s="19" t="s">
        <v>684</v>
      </c>
      <c r="E15" s="19" t="s">
        <v>685</v>
      </c>
      <c r="F15" s="20">
        <v>4720</v>
      </c>
      <c r="G15" s="21" t="s">
        <v>667</v>
      </c>
      <c r="H15" s="38">
        <v>45382</v>
      </c>
    </row>
    <row r="16" spans="2:8" ht="52.5">
      <c r="B16" s="17" t="s">
        <v>687</v>
      </c>
      <c r="C16" s="38">
        <v>45350</v>
      </c>
      <c r="D16" s="19" t="s">
        <v>688</v>
      </c>
      <c r="E16" s="19" t="s">
        <v>689</v>
      </c>
      <c r="F16" s="20">
        <v>2527.1999999999998</v>
      </c>
      <c r="G16" s="21" t="s">
        <v>667</v>
      </c>
      <c r="H16" s="38">
        <v>45382</v>
      </c>
    </row>
    <row r="17" spans="2:8">
      <c r="B17" s="17" t="s">
        <v>690</v>
      </c>
      <c r="C17" s="38">
        <v>45350</v>
      </c>
      <c r="D17" s="19" t="s">
        <v>691</v>
      </c>
      <c r="E17" s="19" t="s">
        <v>692</v>
      </c>
      <c r="F17" s="20">
        <v>280772.52</v>
      </c>
      <c r="G17" s="21" t="s">
        <v>667</v>
      </c>
      <c r="H17" s="38">
        <v>45382</v>
      </c>
    </row>
    <row r="18" spans="2:8">
      <c r="B18" s="17" t="s">
        <v>693</v>
      </c>
      <c r="C18" s="38">
        <v>45341</v>
      </c>
      <c r="D18" s="19" t="s">
        <v>694</v>
      </c>
      <c r="E18" s="19" t="s">
        <v>695</v>
      </c>
      <c r="F18" s="20">
        <v>699150</v>
      </c>
      <c r="G18" s="21" t="s">
        <v>667</v>
      </c>
      <c r="H18" s="38">
        <v>45382</v>
      </c>
    </row>
    <row r="19" spans="2:8" ht="52.5">
      <c r="B19" s="17" t="s">
        <v>696</v>
      </c>
      <c r="C19" s="38">
        <v>45327</v>
      </c>
      <c r="D19" s="19" t="s">
        <v>697</v>
      </c>
      <c r="E19" s="19" t="s">
        <v>698</v>
      </c>
      <c r="F19" s="20">
        <v>5310</v>
      </c>
      <c r="G19" s="21" t="s">
        <v>667</v>
      </c>
      <c r="H19" s="38">
        <v>45382</v>
      </c>
    </row>
    <row r="20" spans="2:8">
      <c r="B20" s="17" t="s">
        <v>699</v>
      </c>
      <c r="C20" s="38">
        <v>45336</v>
      </c>
      <c r="D20" s="19" t="s">
        <v>700</v>
      </c>
      <c r="E20" s="19" t="s">
        <v>701</v>
      </c>
      <c r="F20" s="20">
        <v>39608</v>
      </c>
      <c r="G20" s="21" t="s">
        <v>667</v>
      </c>
      <c r="H20" s="38">
        <v>45382</v>
      </c>
    </row>
    <row r="21" spans="2:8">
      <c r="B21" s="17" t="s">
        <v>702</v>
      </c>
      <c r="C21" s="38">
        <v>45336</v>
      </c>
      <c r="D21" s="19" t="s">
        <v>700</v>
      </c>
      <c r="E21" s="19" t="s">
        <v>703</v>
      </c>
      <c r="F21" s="20">
        <v>134250.01</v>
      </c>
      <c r="G21" s="21" t="s">
        <v>667</v>
      </c>
      <c r="H21" s="38">
        <v>45382</v>
      </c>
    </row>
    <row r="22" spans="2:8">
      <c r="B22" s="17" t="s">
        <v>31</v>
      </c>
      <c r="C22" s="38">
        <v>45351</v>
      </c>
      <c r="D22" s="19" t="s">
        <v>259</v>
      </c>
      <c r="E22" s="19" t="s">
        <v>704</v>
      </c>
      <c r="F22" s="20">
        <v>352420</v>
      </c>
      <c r="G22" s="21" t="s">
        <v>663</v>
      </c>
      <c r="H22" s="38">
        <v>45382</v>
      </c>
    </row>
    <row r="23" spans="2:8">
      <c r="B23" s="26"/>
      <c r="C23" s="26"/>
      <c r="D23" s="26"/>
      <c r="E23" s="26" t="s">
        <v>39</v>
      </c>
      <c r="F23" s="24">
        <f>SUBTOTAL(109,Tabla43467891011121314151617181920212324252627[MONTO])</f>
        <v>1586911.25</v>
      </c>
      <c r="G23" s="25"/>
      <c r="H23" s="26"/>
    </row>
    <row r="24" spans="2:8">
      <c r="B24" s="29" t="s">
        <v>40</v>
      </c>
      <c r="C24" s="29"/>
      <c r="D24" s="29"/>
      <c r="E24" s="29"/>
      <c r="G24" s="35"/>
      <c r="H24" s="29"/>
    </row>
    <row r="25" spans="2:8">
      <c r="B25" s="29"/>
      <c r="C25" s="29"/>
      <c r="D25" s="29"/>
      <c r="E25" s="29"/>
      <c r="G25" s="35"/>
      <c r="H25" s="29"/>
    </row>
    <row r="26" spans="2:8">
      <c r="B26" s="28" t="s">
        <v>41</v>
      </c>
      <c r="C26" s="29"/>
      <c r="D26" s="29"/>
      <c r="E26" s="28" t="s">
        <v>42</v>
      </c>
      <c r="G26" s="28" t="s">
        <v>43</v>
      </c>
      <c r="H26" s="29"/>
    </row>
    <row r="27" spans="2:8">
      <c r="B27" s="29"/>
      <c r="C27" s="29"/>
      <c r="D27" s="29"/>
      <c r="E27" s="29"/>
      <c r="G27" s="35"/>
      <c r="H27" s="29"/>
    </row>
    <row r="28" spans="2:8">
      <c r="B28" s="29"/>
      <c r="C28" s="29"/>
      <c r="D28" s="29"/>
      <c r="E28" s="29"/>
      <c r="G28" s="35"/>
      <c r="H28" s="29"/>
    </row>
    <row r="29" spans="2:8">
      <c r="B29" s="36" t="s">
        <v>44</v>
      </c>
      <c r="E29" s="30" t="s">
        <v>45</v>
      </c>
      <c r="G29" s="30" t="s">
        <v>46</v>
      </c>
    </row>
    <row r="30" spans="2:8">
      <c r="B30" s="36" t="s">
        <v>705</v>
      </c>
      <c r="E30" s="30" t="s">
        <v>48</v>
      </c>
      <c r="G30" s="30" t="s">
        <v>49</v>
      </c>
    </row>
    <row r="31" spans="2:8">
      <c r="B31" s="28" t="s">
        <v>50</v>
      </c>
      <c r="E31" s="30" t="s">
        <v>51</v>
      </c>
      <c r="F31" s="37"/>
      <c r="G31" s="30" t="s">
        <v>52</v>
      </c>
    </row>
    <row r="33" spans="2:5">
      <c r="E33" s="37"/>
    </row>
    <row r="34" spans="2:5">
      <c r="E34" s="37"/>
    </row>
    <row r="35" spans="2:5">
      <c r="E35" s="37"/>
    </row>
    <row r="37" spans="2:5">
      <c r="B37" s="29"/>
    </row>
    <row r="50" spans="5:5">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679</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130</v>
      </c>
      <c r="C13" s="38">
        <v>45376</v>
      </c>
      <c r="D13" s="19" t="s">
        <v>706</v>
      </c>
      <c r="E13" s="19" t="s">
        <v>707</v>
      </c>
      <c r="F13" s="20" t="s">
        <v>708</v>
      </c>
      <c r="G13" s="21" t="s">
        <v>667</v>
      </c>
      <c r="H13" s="38">
        <v>45412</v>
      </c>
    </row>
    <row r="14" spans="2:8">
      <c r="B14" s="17" t="s">
        <v>683</v>
      </c>
      <c r="C14" s="38">
        <v>45350</v>
      </c>
      <c r="D14" s="19" t="s">
        <v>684</v>
      </c>
      <c r="E14" s="19" t="s">
        <v>685</v>
      </c>
      <c r="F14" s="20">
        <v>31270</v>
      </c>
      <c r="G14" s="21" t="s">
        <v>667</v>
      </c>
      <c r="H14" s="38">
        <v>45412</v>
      </c>
    </row>
    <row r="15" spans="2:8" ht="52.5">
      <c r="B15" s="17" t="s">
        <v>709</v>
      </c>
      <c r="C15" s="38">
        <v>45383</v>
      </c>
      <c r="D15" s="19" t="s">
        <v>710</v>
      </c>
      <c r="E15" s="19" t="s">
        <v>711</v>
      </c>
      <c r="F15" s="20">
        <v>340000</v>
      </c>
      <c r="G15" s="21" t="s">
        <v>667</v>
      </c>
      <c r="H15" s="38">
        <v>45412</v>
      </c>
    </row>
    <row r="16" spans="2:8" ht="52.5">
      <c r="B16" s="17" t="s">
        <v>690</v>
      </c>
      <c r="C16" s="38">
        <v>45371</v>
      </c>
      <c r="D16" s="19" t="s">
        <v>712</v>
      </c>
      <c r="E16" s="19" t="s">
        <v>713</v>
      </c>
      <c r="F16" s="20">
        <v>131791</v>
      </c>
      <c r="G16" s="21" t="s">
        <v>667</v>
      </c>
      <c r="H16" s="38">
        <v>45412</v>
      </c>
    </row>
    <row r="17" spans="2:8">
      <c r="B17" s="17" t="s">
        <v>714</v>
      </c>
      <c r="C17" s="38">
        <v>45379</v>
      </c>
      <c r="D17" s="19" t="s">
        <v>691</v>
      </c>
      <c r="E17" s="19" t="s">
        <v>715</v>
      </c>
      <c r="F17" s="20">
        <v>277685.36</v>
      </c>
      <c r="G17" s="21" t="s">
        <v>667</v>
      </c>
      <c r="H17" s="38">
        <v>45412</v>
      </c>
    </row>
    <row r="18" spans="2:8" ht="52.5">
      <c r="B18" s="17" t="s">
        <v>716</v>
      </c>
      <c r="C18" s="38">
        <v>45327</v>
      </c>
      <c r="D18" s="19" t="s">
        <v>697</v>
      </c>
      <c r="E18" s="19" t="s">
        <v>717</v>
      </c>
      <c r="F18" s="20">
        <v>5310</v>
      </c>
      <c r="G18" s="21" t="s">
        <v>667</v>
      </c>
      <c r="H18" s="38">
        <v>45412</v>
      </c>
    </row>
    <row r="19" spans="2:8">
      <c r="B19" s="17" t="s">
        <v>718</v>
      </c>
      <c r="C19" s="38">
        <v>45345</v>
      </c>
      <c r="D19" s="19" t="s">
        <v>719</v>
      </c>
      <c r="E19" s="19" t="s">
        <v>720</v>
      </c>
      <c r="F19" s="20">
        <v>120360</v>
      </c>
      <c r="G19" s="21" t="s">
        <v>721</v>
      </c>
      <c r="H19" s="38">
        <v>45412</v>
      </c>
    </row>
    <row r="20" spans="2:8">
      <c r="B20" s="17" t="s">
        <v>722</v>
      </c>
      <c r="C20" s="38">
        <v>45359</v>
      </c>
      <c r="D20" s="19" t="s">
        <v>473</v>
      </c>
      <c r="E20" s="19" t="s">
        <v>723</v>
      </c>
      <c r="F20" s="20">
        <v>52108.800000000003</v>
      </c>
      <c r="G20" s="21" t="s">
        <v>667</v>
      </c>
      <c r="H20" s="38">
        <v>45412</v>
      </c>
    </row>
    <row r="21" spans="2:8" ht="52.5">
      <c r="B21" s="17" t="s">
        <v>724</v>
      </c>
      <c r="C21" s="38">
        <v>45377</v>
      </c>
      <c r="D21" s="19" t="s">
        <v>725</v>
      </c>
      <c r="E21" s="19" t="s">
        <v>726</v>
      </c>
      <c r="F21" s="20">
        <v>10000</v>
      </c>
      <c r="G21" s="21" t="s">
        <v>667</v>
      </c>
      <c r="H21" s="38">
        <v>45412</v>
      </c>
    </row>
    <row r="22" spans="2:8" ht="52.5">
      <c r="B22" s="17" t="s">
        <v>727</v>
      </c>
      <c r="C22" s="38">
        <v>45372</v>
      </c>
      <c r="D22" s="19" t="s">
        <v>65</v>
      </c>
      <c r="E22" s="19" t="s">
        <v>728</v>
      </c>
      <c r="F22" s="20">
        <v>25000</v>
      </c>
      <c r="G22" s="21" t="s">
        <v>667</v>
      </c>
      <c r="H22" s="38">
        <v>45412</v>
      </c>
    </row>
    <row r="23" spans="2:8" ht="52.5">
      <c r="B23" s="17" t="s">
        <v>729</v>
      </c>
      <c r="C23" s="38">
        <v>45371</v>
      </c>
      <c r="D23" s="27" t="s">
        <v>32</v>
      </c>
      <c r="E23" s="19" t="s">
        <v>730</v>
      </c>
      <c r="F23" s="20">
        <v>33866</v>
      </c>
      <c r="G23" s="21" t="s">
        <v>667</v>
      </c>
      <c r="H23" s="38">
        <v>45412</v>
      </c>
    </row>
    <row r="24" spans="2:8" ht="52.5">
      <c r="B24" s="17" t="s">
        <v>687</v>
      </c>
      <c r="C24" s="38">
        <v>45350</v>
      </c>
      <c r="D24" s="19" t="s">
        <v>688</v>
      </c>
      <c r="E24" s="19" t="s">
        <v>731</v>
      </c>
      <c r="F24" s="20">
        <v>2527.1999999999998</v>
      </c>
      <c r="G24" s="21" t="s">
        <v>667</v>
      </c>
      <c r="H24" s="38">
        <v>45412</v>
      </c>
    </row>
    <row r="25" spans="2:8">
      <c r="B25" s="17" t="s">
        <v>732</v>
      </c>
      <c r="C25" s="38">
        <v>45386</v>
      </c>
      <c r="D25" s="19" t="s">
        <v>733</v>
      </c>
      <c r="E25" s="19" t="s">
        <v>734</v>
      </c>
      <c r="F25" s="20">
        <v>3600</v>
      </c>
      <c r="G25" s="21" t="s">
        <v>667</v>
      </c>
      <c r="H25" s="38">
        <v>45412</v>
      </c>
    </row>
    <row r="26" spans="2:8">
      <c r="B26" s="17" t="s">
        <v>31</v>
      </c>
      <c r="C26" s="38">
        <v>45351</v>
      </c>
      <c r="D26" s="19" t="s">
        <v>259</v>
      </c>
      <c r="E26" s="19" t="s">
        <v>704</v>
      </c>
      <c r="F26" s="20">
        <v>2213370</v>
      </c>
      <c r="G26" s="21" t="s">
        <v>667</v>
      </c>
      <c r="H26" s="38">
        <v>45412</v>
      </c>
    </row>
    <row r="27" spans="2:8">
      <c r="B27" s="26"/>
      <c r="C27" s="26"/>
      <c r="D27" s="26"/>
      <c r="E27" s="26" t="s">
        <v>39</v>
      </c>
      <c r="F27" s="24">
        <f>SUBTOTAL(109,Tabla4346789101112131415161718192021232425262728[MONTO])</f>
        <v>3246888.36</v>
      </c>
      <c r="G27" s="25"/>
      <c r="H27" s="26"/>
    </row>
    <row r="28" spans="2:8">
      <c r="B28" s="29" t="s">
        <v>40</v>
      </c>
      <c r="C28" s="29"/>
      <c r="D28" s="29"/>
      <c r="E28" s="29"/>
      <c r="G28" s="35"/>
      <c r="H28" s="29"/>
    </row>
    <row r="29" spans="2:8">
      <c r="B29" s="29"/>
      <c r="C29" s="29"/>
      <c r="D29" s="29"/>
      <c r="E29" s="29"/>
      <c r="G29" s="35"/>
      <c r="H29" s="29"/>
    </row>
    <row r="30" spans="2:8">
      <c r="B30" s="28" t="s">
        <v>41</v>
      </c>
      <c r="C30" s="29"/>
      <c r="D30" s="29"/>
      <c r="E30" s="28" t="s">
        <v>42</v>
      </c>
      <c r="G30" s="28" t="s">
        <v>43</v>
      </c>
      <c r="H30" s="29"/>
    </row>
    <row r="31" spans="2:8">
      <c r="B31" s="29"/>
      <c r="C31" s="29"/>
      <c r="D31" s="29"/>
      <c r="E31" s="29"/>
      <c r="G31" s="35"/>
      <c r="H31" s="29"/>
    </row>
    <row r="32" spans="2:8">
      <c r="B32" s="29"/>
      <c r="C32" s="29"/>
      <c r="D32" s="29"/>
      <c r="E32" s="29"/>
      <c r="G32" s="35"/>
      <c r="H32" s="29"/>
    </row>
    <row r="33" spans="2:7">
      <c r="B33" s="36" t="s">
        <v>44</v>
      </c>
      <c r="E33" s="30" t="s">
        <v>45</v>
      </c>
      <c r="G33" s="30" t="s">
        <v>46</v>
      </c>
    </row>
    <row r="34" spans="2:7">
      <c r="B34" s="36" t="s">
        <v>705</v>
      </c>
      <c r="E34" s="30" t="s">
        <v>48</v>
      </c>
      <c r="G34" s="30" t="s">
        <v>49</v>
      </c>
    </row>
    <row r="35" spans="2:7">
      <c r="B35" s="28" t="s">
        <v>50</v>
      </c>
      <c r="E35" s="30" t="s">
        <v>51</v>
      </c>
      <c r="F35" s="37"/>
      <c r="G35" s="30" t="s">
        <v>52</v>
      </c>
    </row>
    <row r="37" spans="2:7">
      <c r="E37" s="37"/>
    </row>
    <row r="38" spans="2:7">
      <c r="E38" s="37"/>
    </row>
    <row r="39" spans="2:7">
      <c r="E39" s="37"/>
    </row>
    <row r="41" spans="2:7">
      <c r="B41" s="29"/>
    </row>
    <row r="54" spans="5:5">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735</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ht="52.5">
      <c r="B13" s="17" t="s">
        <v>256</v>
      </c>
      <c r="C13" s="38">
        <v>45406</v>
      </c>
      <c r="D13" s="19" t="s">
        <v>736</v>
      </c>
      <c r="E13" s="19" t="s">
        <v>737</v>
      </c>
      <c r="F13" s="20">
        <v>505000</v>
      </c>
      <c r="G13" s="21" t="s">
        <v>667</v>
      </c>
      <c r="H13" s="38">
        <v>45443</v>
      </c>
    </row>
    <row r="14" spans="2:8">
      <c r="B14" s="17" t="s">
        <v>738</v>
      </c>
      <c r="C14" s="38">
        <v>45406</v>
      </c>
      <c r="D14" s="19" t="s">
        <v>739</v>
      </c>
      <c r="E14" s="19" t="s">
        <v>740</v>
      </c>
      <c r="F14" s="20">
        <v>3600</v>
      </c>
      <c r="G14" s="21" t="s">
        <v>667</v>
      </c>
      <c r="H14" s="38">
        <v>45443</v>
      </c>
    </row>
    <row r="15" spans="2:8" ht="52.5">
      <c r="B15" s="17" t="s">
        <v>741</v>
      </c>
      <c r="C15" s="38">
        <v>45408</v>
      </c>
      <c r="D15" s="19" t="s">
        <v>421</v>
      </c>
      <c r="E15" s="19" t="s">
        <v>742</v>
      </c>
      <c r="F15" s="20">
        <v>22575</v>
      </c>
      <c r="G15" s="21" t="s">
        <v>667</v>
      </c>
      <c r="H15" s="38">
        <v>45443</v>
      </c>
    </row>
    <row r="16" spans="2:8">
      <c r="B16" s="17" t="s">
        <v>116</v>
      </c>
      <c r="C16" s="38">
        <v>45407</v>
      </c>
      <c r="D16" s="19" t="s">
        <v>743</v>
      </c>
      <c r="E16" s="19" t="s">
        <v>744</v>
      </c>
      <c r="F16" s="20">
        <v>310222</v>
      </c>
      <c r="G16" s="21" t="s">
        <v>667</v>
      </c>
      <c r="H16" s="38">
        <v>45443</v>
      </c>
    </row>
    <row r="17" spans="2:8">
      <c r="B17" s="17" t="s">
        <v>745</v>
      </c>
      <c r="C17" s="38">
        <v>45412</v>
      </c>
      <c r="D17" s="19" t="s">
        <v>223</v>
      </c>
      <c r="E17" s="19" t="s">
        <v>746</v>
      </c>
      <c r="F17" s="20">
        <v>34725.9</v>
      </c>
      <c r="G17" s="21" t="s">
        <v>667</v>
      </c>
      <c r="H17" s="38">
        <v>45443</v>
      </c>
    </row>
    <row r="18" spans="2:8">
      <c r="B18" s="17" t="s">
        <v>747</v>
      </c>
      <c r="C18" s="38">
        <v>45406</v>
      </c>
      <c r="D18" s="19" t="s">
        <v>748</v>
      </c>
      <c r="E18" s="19" t="s">
        <v>749</v>
      </c>
      <c r="F18" s="20">
        <v>12154</v>
      </c>
      <c r="G18" s="21" t="s">
        <v>667</v>
      </c>
      <c r="H18" s="38">
        <v>45443</v>
      </c>
    </row>
    <row r="19" spans="2:8">
      <c r="B19" s="17" t="s">
        <v>750</v>
      </c>
      <c r="C19" s="38">
        <v>45404</v>
      </c>
      <c r="D19" s="19" t="s">
        <v>751</v>
      </c>
      <c r="E19" s="19" t="s">
        <v>752</v>
      </c>
      <c r="F19" s="20">
        <v>53103</v>
      </c>
      <c r="G19" s="21" t="s">
        <v>721</v>
      </c>
      <c r="H19" s="38">
        <v>45443</v>
      </c>
    </row>
    <row r="20" spans="2:8">
      <c r="B20" s="17" t="s">
        <v>753</v>
      </c>
      <c r="C20" s="38">
        <v>45408</v>
      </c>
      <c r="D20" s="19" t="s">
        <v>754</v>
      </c>
      <c r="E20" s="19" t="s">
        <v>755</v>
      </c>
      <c r="F20" s="20">
        <v>10000</v>
      </c>
      <c r="G20" s="21" t="s">
        <v>667</v>
      </c>
      <c r="H20" s="38">
        <v>45443</v>
      </c>
    </row>
    <row r="21" spans="2:8">
      <c r="B21" s="17" t="s">
        <v>756</v>
      </c>
      <c r="C21" s="38">
        <v>45387</v>
      </c>
      <c r="D21" s="19" t="s">
        <v>697</v>
      </c>
      <c r="E21" s="19" t="s">
        <v>757</v>
      </c>
      <c r="F21" s="20">
        <v>5310</v>
      </c>
      <c r="G21" s="21" t="s">
        <v>667</v>
      </c>
      <c r="H21" s="38">
        <v>45443</v>
      </c>
    </row>
    <row r="22" spans="2:8">
      <c r="B22" s="17" t="s">
        <v>758</v>
      </c>
      <c r="C22" s="38">
        <v>45406</v>
      </c>
      <c r="D22" s="19" t="s">
        <v>384</v>
      </c>
      <c r="E22" s="19" t="s">
        <v>759</v>
      </c>
      <c r="F22" s="20">
        <v>131941</v>
      </c>
      <c r="G22" s="21" t="s">
        <v>667</v>
      </c>
      <c r="H22" s="38">
        <v>45443</v>
      </c>
    </row>
    <row r="23" spans="2:8">
      <c r="B23" s="17" t="s">
        <v>760</v>
      </c>
      <c r="C23" s="38">
        <v>45408</v>
      </c>
      <c r="D23" s="19" t="s">
        <v>384</v>
      </c>
      <c r="E23" s="19" t="s">
        <v>761</v>
      </c>
      <c r="F23" s="20">
        <v>192006.1</v>
      </c>
      <c r="G23" s="21" t="s">
        <v>667</v>
      </c>
      <c r="H23" s="38">
        <v>45443</v>
      </c>
    </row>
    <row r="24" spans="2:8">
      <c r="B24" s="17" t="s">
        <v>762</v>
      </c>
      <c r="C24" s="38">
        <v>45409</v>
      </c>
      <c r="D24" s="19" t="s">
        <v>763</v>
      </c>
      <c r="E24" s="19" t="s">
        <v>764</v>
      </c>
      <c r="F24" s="20">
        <v>282433.2</v>
      </c>
      <c r="G24" s="21" t="s">
        <v>667</v>
      </c>
      <c r="H24" s="38">
        <v>45443</v>
      </c>
    </row>
    <row r="25" spans="2:8">
      <c r="B25" s="17" t="s">
        <v>543</v>
      </c>
      <c r="C25" s="38" t="s">
        <v>765</v>
      </c>
      <c r="D25" s="19" t="s">
        <v>605</v>
      </c>
      <c r="E25" s="19" t="s">
        <v>766</v>
      </c>
      <c r="F25" s="20">
        <v>32040.3</v>
      </c>
      <c r="G25" s="21" t="s">
        <v>667</v>
      </c>
      <c r="H25" s="38">
        <v>45443</v>
      </c>
    </row>
    <row r="26" spans="2:8" ht="52.5">
      <c r="B26" s="17" t="s">
        <v>767</v>
      </c>
      <c r="C26" s="38">
        <v>45386</v>
      </c>
      <c r="D26" s="19" t="s">
        <v>768</v>
      </c>
      <c r="E26" s="19" t="s">
        <v>769</v>
      </c>
      <c r="F26" s="20">
        <v>896800</v>
      </c>
      <c r="G26" s="21" t="s">
        <v>667</v>
      </c>
      <c r="H26" s="38">
        <v>45443</v>
      </c>
    </row>
    <row r="27" spans="2:8">
      <c r="B27" s="17" t="s">
        <v>770</v>
      </c>
      <c r="C27" s="38">
        <v>45399</v>
      </c>
      <c r="D27" s="19" t="s">
        <v>280</v>
      </c>
      <c r="E27" s="19" t="s">
        <v>771</v>
      </c>
      <c r="F27" s="20">
        <v>86122.7</v>
      </c>
      <c r="G27" s="21" t="s">
        <v>667</v>
      </c>
      <c r="H27" s="38">
        <v>45443</v>
      </c>
    </row>
    <row r="28" spans="2:8">
      <c r="B28" s="26"/>
      <c r="C28" s="26"/>
      <c r="D28" s="26"/>
      <c r="E28" s="26" t="s">
        <v>39</v>
      </c>
      <c r="F28" s="24">
        <f>SUBTOTAL(109,Tabla434678910111213141516171819202123242526272829[MONTO])</f>
        <v>2578033.2000000002</v>
      </c>
      <c r="G28" s="25"/>
      <c r="H28" s="26"/>
    </row>
    <row r="29" spans="2:8">
      <c r="B29" s="29" t="s">
        <v>40</v>
      </c>
      <c r="C29" s="29"/>
      <c r="D29" s="29"/>
      <c r="E29" s="29"/>
      <c r="G29" s="35"/>
      <c r="H29" s="29"/>
    </row>
    <row r="30" spans="2:8">
      <c r="B30" s="29"/>
      <c r="C30" s="29"/>
      <c r="D30" s="29"/>
      <c r="E30" s="29"/>
      <c r="G30" s="35"/>
      <c r="H30" s="29"/>
    </row>
    <row r="31" spans="2:8">
      <c r="B31" s="28" t="s">
        <v>41</v>
      </c>
      <c r="C31" s="29"/>
      <c r="D31" s="29"/>
      <c r="E31" s="28" t="s">
        <v>42</v>
      </c>
      <c r="G31" s="28" t="s">
        <v>43</v>
      </c>
      <c r="H31" s="29"/>
    </row>
    <row r="32" spans="2:8">
      <c r="B32" s="29"/>
      <c r="C32" s="29"/>
      <c r="D32" s="29"/>
      <c r="E32" s="29"/>
      <c r="G32" s="35"/>
      <c r="H32" s="29"/>
    </row>
    <row r="33" spans="2:8">
      <c r="B33" s="29"/>
      <c r="C33" s="29"/>
      <c r="D33" s="29"/>
      <c r="E33" s="29"/>
      <c r="G33" s="35"/>
      <c r="H33" s="29"/>
    </row>
    <row r="34" spans="2:8">
      <c r="B34" s="36" t="s">
        <v>44</v>
      </c>
      <c r="E34" s="30" t="s">
        <v>45</v>
      </c>
      <c r="G34" s="30" t="s">
        <v>46</v>
      </c>
    </row>
    <row r="35" spans="2:8">
      <c r="B35" s="36" t="s">
        <v>705</v>
      </c>
      <c r="E35" s="30" t="s">
        <v>48</v>
      </c>
      <c r="G35" s="30" t="s">
        <v>49</v>
      </c>
    </row>
    <row r="36" spans="2:8">
      <c r="B36" s="28" t="s">
        <v>50</v>
      </c>
      <c r="E36" s="30" t="s">
        <v>51</v>
      </c>
      <c r="F36" s="37"/>
      <c r="G36" s="30" t="s">
        <v>52</v>
      </c>
    </row>
    <row r="38" spans="2:8">
      <c r="E38" s="37"/>
    </row>
    <row r="39" spans="2:8">
      <c r="E39" s="37"/>
    </row>
    <row r="40" spans="2:8">
      <c r="E40" s="37"/>
    </row>
    <row r="42" spans="2:8">
      <c r="B42" s="29"/>
    </row>
    <row r="55" spans="5:5">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772</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773</v>
      </c>
      <c r="C13" s="38">
        <v>45440</v>
      </c>
      <c r="D13" s="19" t="s">
        <v>712</v>
      </c>
      <c r="E13" s="19" t="s">
        <v>774</v>
      </c>
      <c r="F13" s="20">
        <v>192106.4</v>
      </c>
      <c r="G13" s="21" t="s">
        <v>667</v>
      </c>
      <c r="H13" s="38">
        <v>45473</v>
      </c>
    </row>
    <row r="14" spans="2:8">
      <c r="B14" s="17" t="s">
        <v>775</v>
      </c>
      <c r="C14" s="38">
        <v>45439</v>
      </c>
      <c r="D14" s="19" t="s">
        <v>776</v>
      </c>
      <c r="E14" s="19" t="s">
        <v>777</v>
      </c>
      <c r="F14" s="20">
        <v>274908.26</v>
      </c>
      <c r="G14" s="21" t="s">
        <v>667</v>
      </c>
      <c r="H14" s="38">
        <v>45473</v>
      </c>
    </row>
    <row r="15" spans="2:8">
      <c r="B15" s="17" t="s">
        <v>778</v>
      </c>
      <c r="C15" s="38">
        <v>45436</v>
      </c>
      <c r="D15" s="19" t="s">
        <v>712</v>
      </c>
      <c r="E15" s="19" t="s">
        <v>779</v>
      </c>
      <c r="F15" s="20">
        <v>135095.70000000001</v>
      </c>
      <c r="G15" s="21" t="s">
        <v>667</v>
      </c>
      <c r="H15" s="38">
        <v>45473</v>
      </c>
    </row>
    <row r="16" spans="2:8">
      <c r="B16" s="17" t="s">
        <v>780</v>
      </c>
      <c r="C16" s="38">
        <v>45441</v>
      </c>
      <c r="D16" s="19" t="s">
        <v>754</v>
      </c>
      <c r="E16" s="19" t="s">
        <v>781</v>
      </c>
      <c r="F16" s="20">
        <v>10000</v>
      </c>
      <c r="G16" s="21" t="s">
        <v>667</v>
      </c>
      <c r="H16" s="38">
        <v>45473</v>
      </c>
    </row>
    <row r="17" spans="2:8">
      <c r="B17" s="17" t="s">
        <v>782</v>
      </c>
      <c r="C17" s="38">
        <v>45405</v>
      </c>
      <c r="D17" s="19" t="s">
        <v>783</v>
      </c>
      <c r="E17" s="19" t="s">
        <v>784</v>
      </c>
      <c r="F17" s="20">
        <v>708160</v>
      </c>
      <c r="G17" s="21" t="s">
        <v>667</v>
      </c>
      <c r="H17" s="38">
        <v>45473</v>
      </c>
    </row>
    <row r="18" spans="2:8">
      <c r="B18" s="17" t="s">
        <v>785</v>
      </c>
      <c r="C18" s="38">
        <v>45435</v>
      </c>
      <c r="D18" s="19" t="s">
        <v>786</v>
      </c>
      <c r="E18" s="19" t="s">
        <v>787</v>
      </c>
      <c r="F18" s="20">
        <v>185413.4</v>
      </c>
      <c r="G18" s="21" t="s">
        <v>667</v>
      </c>
      <c r="H18" s="38">
        <v>45473</v>
      </c>
    </row>
    <row r="19" spans="2:8">
      <c r="B19" s="17" t="s">
        <v>767</v>
      </c>
      <c r="C19" s="38">
        <v>45436</v>
      </c>
      <c r="D19" s="19" t="s">
        <v>788</v>
      </c>
      <c r="E19" s="19" t="s">
        <v>789</v>
      </c>
      <c r="F19" s="20">
        <v>40000</v>
      </c>
      <c r="G19" s="21" t="s">
        <v>721</v>
      </c>
      <c r="H19" s="38">
        <v>45473</v>
      </c>
    </row>
    <row r="20" spans="2:8">
      <c r="B20" s="17" t="s">
        <v>790</v>
      </c>
      <c r="C20" s="38">
        <v>45439</v>
      </c>
      <c r="D20" s="19" t="s">
        <v>791</v>
      </c>
      <c r="E20" s="19" t="s">
        <v>792</v>
      </c>
      <c r="F20" s="20">
        <v>76700</v>
      </c>
      <c r="G20" s="21" t="s">
        <v>667</v>
      </c>
      <c r="H20" s="38">
        <v>45473</v>
      </c>
    </row>
    <row r="21" spans="2:8">
      <c r="B21" s="17" t="s">
        <v>793</v>
      </c>
      <c r="C21" s="38">
        <v>45429</v>
      </c>
      <c r="D21" s="19" t="s">
        <v>794</v>
      </c>
      <c r="E21" s="19" t="s">
        <v>795</v>
      </c>
      <c r="F21" s="20">
        <v>61949.5</v>
      </c>
      <c r="G21" s="21" t="s">
        <v>667</v>
      </c>
      <c r="H21" s="38">
        <v>45473</v>
      </c>
    </row>
    <row r="22" spans="2:8">
      <c r="B22" s="17" t="s">
        <v>31</v>
      </c>
      <c r="C22" s="38" t="s">
        <v>31</v>
      </c>
      <c r="D22" s="19" t="s">
        <v>796</v>
      </c>
      <c r="E22" s="19" t="s">
        <v>797</v>
      </c>
      <c r="F22" s="20">
        <v>56000</v>
      </c>
      <c r="G22" s="21" t="s">
        <v>667</v>
      </c>
      <c r="H22" s="38">
        <v>45473</v>
      </c>
    </row>
    <row r="23" spans="2:8">
      <c r="B23" s="17" t="s">
        <v>31</v>
      </c>
      <c r="C23" s="38" t="s">
        <v>31</v>
      </c>
      <c r="D23" s="19" t="s">
        <v>259</v>
      </c>
      <c r="E23" s="19" t="s">
        <v>704</v>
      </c>
      <c r="F23" s="20">
        <v>1598770</v>
      </c>
      <c r="G23" s="21" t="s">
        <v>667</v>
      </c>
      <c r="H23" s="38">
        <v>45473</v>
      </c>
    </row>
    <row r="24" spans="2:8">
      <c r="B24" s="40" t="s">
        <v>798</v>
      </c>
      <c r="C24" s="38">
        <v>45428</v>
      </c>
      <c r="D24" s="19" t="s">
        <v>799</v>
      </c>
      <c r="E24" s="19" t="s">
        <v>800</v>
      </c>
      <c r="F24" s="20">
        <v>55460</v>
      </c>
      <c r="G24" s="21" t="s">
        <v>667</v>
      </c>
      <c r="H24" s="38">
        <v>45473</v>
      </c>
    </row>
    <row r="25" spans="2:8">
      <c r="B25" s="17" t="s">
        <v>801</v>
      </c>
      <c r="C25" s="38">
        <v>45447</v>
      </c>
      <c r="D25" s="19" t="s">
        <v>802</v>
      </c>
      <c r="E25" s="19" t="s">
        <v>740</v>
      </c>
      <c r="F25" s="20">
        <v>3600</v>
      </c>
      <c r="G25" s="21" t="s">
        <v>667</v>
      </c>
      <c r="H25" s="38">
        <v>45473</v>
      </c>
    </row>
    <row r="26" spans="2:8" ht="52.5">
      <c r="B26" s="17" t="s">
        <v>803</v>
      </c>
      <c r="C26" s="38">
        <v>45428</v>
      </c>
      <c r="D26" s="19" t="s">
        <v>405</v>
      </c>
      <c r="E26" s="19" t="s">
        <v>804</v>
      </c>
      <c r="F26" s="20">
        <v>25000</v>
      </c>
      <c r="G26" s="21" t="s">
        <v>667</v>
      </c>
      <c r="H26" s="38">
        <v>45473</v>
      </c>
    </row>
    <row r="27" spans="2:8">
      <c r="B27" s="26"/>
      <c r="C27" s="26"/>
      <c r="D27" s="26"/>
      <c r="E27" s="26" t="s">
        <v>39</v>
      </c>
      <c r="F27" s="24">
        <f>SUBTOTAL(109,Tabla43467891011121314151617181920212324252627282930[MONTO])</f>
        <v>3423163.26</v>
      </c>
      <c r="G27" s="25"/>
      <c r="H27" s="26"/>
    </row>
    <row r="28" spans="2:8">
      <c r="B28" s="29" t="s">
        <v>40</v>
      </c>
      <c r="C28" s="29"/>
      <c r="D28" s="29"/>
      <c r="E28" s="29"/>
      <c r="G28" s="35"/>
      <c r="H28" s="29"/>
    </row>
    <row r="29" spans="2:8">
      <c r="B29" s="29"/>
      <c r="C29" s="29"/>
      <c r="D29" s="29"/>
      <c r="E29" s="29"/>
      <c r="G29" s="35"/>
      <c r="H29" s="29"/>
    </row>
    <row r="30" spans="2:8">
      <c r="B30" s="28" t="s">
        <v>41</v>
      </c>
      <c r="C30" s="29"/>
      <c r="D30" s="29"/>
      <c r="E30" s="28" t="s">
        <v>42</v>
      </c>
      <c r="G30" s="28" t="s">
        <v>43</v>
      </c>
      <c r="H30" s="29"/>
    </row>
    <row r="31" spans="2:8">
      <c r="B31" s="29"/>
      <c r="C31" s="29"/>
      <c r="D31" s="29"/>
      <c r="E31" s="29"/>
      <c r="G31" s="35"/>
      <c r="H31" s="29"/>
    </row>
    <row r="32" spans="2:8">
      <c r="B32" s="29"/>
      <c r="C32" s="29"/>
      <c r="D32" s="29"/>
      <c r="E32" s="29"/>
      <c r="G32" s="35"/>
      <c r="H32" s="29"/>
    </row>
    <row r="33" spans="2:7">
      <c r="B33" s="36" t="s">
        <v>44</v>
      </c>
      <c r="E33" s="30" t="s">
        <v>45</v>
      </c>
      <c r="G33" s="30" t="s">
        <v>46</v>
      </c>
    </row>
    <row r="34" spans="2:7">
      <c r="B34" s="36" t="s">
        <v>705</v>
      </c>
      <c r="E34" s="30" t="s">
        <v>48</v>
      </c>
      <c r="G34" s="30" t="s">
        <v>49</v>
      </c>
    </row>
    <row r="35" spans="2:7">
      <c r="B35" s="28" t="s">
        <v>50</v>
      </c>
      <c r="E35" s="30" t="s">
        <v>51</v>
      </c>
      <c r="F35" s="37"/>
      <c r="G35" s="30" t="s">
        <v>52</v>
      </c>
    </row>
    <row r="37" spans="2:7">
      <c r="E37" s="37"/>
    </row>
    <row r="38" spans="2:7">
      <c r="E38" s="37"/>
    </row>
    <row r="39" spans="2:7">
      <c r="E39" s="37"/>
    </row>
    <row r="41" spans="2:7">
      <c r="B41" s="29"/>
    </row>
    <row r="54" spans="5:5">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defaultColWidth="11.42578125" defaultRowHeight="1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c r="B1" s="6"/>
      <c r="C1" s="6"/>
      <c r="D1" s="6"/>
      <c r="E1" s="6"/>
      <c r="F1" s="6"/>
      <c r="G1" s="6"/>
      <c r="H1" s="6"/>
    </row>
    <row r="2" spans="2:10" ht="33.75">
      <c r="B2" s="43" t="s">
        <v>0</v>
      </c>
      <c r="C2" s="43"/>
      <c r="D2" s="43"/>
      <c r="E2" s="43"/>
      <c r="F2" s="43"/>
      <c r="G2" s="43"/>
      <c r="H2" s="43"/>
      <c r="I2" s="1"/>
      <c r="J2" s="1"/>
    </row>
    <row r="3" spans="2:10" s="4" customFormat="1" ht="33.75">
      <c r="B3" s="44" t="s">
        <v>1</v>
      </c>
      <c r="C3" s="43"/>
      <c r="D3" s="43"/>
      <c r="E3" s="43"/>
      <c r="F3" s="43"/>
      <c r="G3" s="43"/>
      <c r="H3" s="43"/>
    </row>
    <row r="4" spans="2:10" ht="33.75">
      <c r="B4" s="43" t="s">
        <v>2</v>
      </c>
      <c r="C4" s="43"/>
      <c r="D4" s="43"/>
      <c r="E4" s="43"/>
      <c r="F4" s="43"/>
      <c r="G4" s="43"/>
      <c r="H4" s="43"/>
      <c r="I4" s="1"/>
      <c r="J4" s="1"/>
    </row>
    <row r="5" spans="2:10" ht="28.5" customHeight="1">
      <c r="B5" s="41"/>
      <c r="C5" s="41"/>
      <c r="D5" s="41"/>
      <c r="E5" s="41"/>
      <c r="F5" s="41"/>
      <c r="G5" s="41"/>
      <c r="H5" s="41"/>
      <c r="I5" s="1"/>
      <c r="J5" s="1"/>
    </row>
    <row r="6" spans="2:10" ht="36">
      <c r="B6" s="45" t="s">
        <v>53</v>
      </c>
      <c r="C6" s="45"/>
      <c r="D6" s="45"/>
      <c r="E6" s="45"/>
      <c r="F6" s="45"/>
      <c r="G6" s="45"/>
      <c r="H6" s="45"/>
      <c r="I6" s="1"/>
      <c r="J6" s="1"/>
    </row>
    <row r="7" spans="2:10" ht="28.5" customHeight="1">
      <c r="B7" s="46" t="s">
        <v>0</v>
      </c>
      <c r="C7" s="46"/>
      <c r="D7" s="46"/>
      <c r="E7" s="46"/>
      <c r="F7" s="46"/>
      <c r="G7" s="46"/>
      <c r="H7" s="46"/>
      <c r="I7" s="1"/>
      <c r="J7" s="1"/>
    </row>
    <row r="8" spans="2:10" ht="21" customHeight="1">
      <c r="B8" s="41"/>
      <c r="C8" s="41"/>
      <c r="D8" s="41"/>
      <c r="E8" s="41"/>
      <c r="F8" s="41"/>
      <c r="G8" s="41"/>
      <c r="H8" s="41"/>
      <c r="I8" s="1"/>
      <c r="J8" s="1"/>
    </row>
    <row r="9" spans="2:10" ht="26.25">
      <c r="B9" s="42" t="s">
        <v>4</v>
      </c>
      <c r="C9" s="42"/>
      <c r="D9" s="42"/>
      <c r="E9" s="5"/>
      <c r="F9" s="5"/>
      <c r="G9" s="5"/>
      <c r="H9" s="7"/>
      <c r="I9" s="1"/>
      <c r="J9" s="1"/>
    </row>
    <row r="10" spans="2:10">
      <c r="B10" s="15"/>
      <c r="C10" s="15"/>
      <c r="D10" s="15"/>
      <c r="E10" s="15"/>
      <c r="F10" s="15"/>
      <c r="G10" s="15"/>
      <c r="H10" s="15"/>
      <c r="I10" s="1"/>
      <c r="J10" s="1"/>
    </row>
    <row r="11" spans="2:10" ht="15.75" thickBot="1">
      <c r="B11" s="14"/>
      <c r="C11" s="14"/>
      <c r="D11" s="14"/>
      <c r="E11" s="14"/>
      <c r="F11" s="14"/>
      <c r="G11" s="14"/>
      <c r="H11" s="14"/>
      <c r="I11" s="1"/>
      <c r="J11" s="1"/>
    </row>
    <row r="12" spans="2:10" ht="35.1" customHeight="1" thickBot="1">
      <c r="B12" s="22" t="s">
        <v>5</v>
      </c>
      <c r="C12" s="22" t="s">
        <v>6</v>
      </c>
      <c r="D12" s="22" t="s">
        <v>7</v>
      </c>
      <c r="E12" s="22" t="s">
        <v>8</v>
      </c>
      <c r="F12" s="22" t="s">
        <v>9</v>
      </c>
      <c r="G12" s="22" t="s">
        <v>10</v>
      </c>
      <c r="H12" s="23" t="s">
        <v>11</v>
      </c>
      <c r="I12" s="1"/>
      <c r="J12" s="1"/>
    </row>
    <row r="13" spans="2:10" ht="52.5">
      <c r="B13" s="17" t="s">
        <v>12</v>
      </c>
      <c r="C13" s="18">
        <v>44068</v>
      </c>
      <c r="D13" s="19" t="s">
        <v>13</v>
      </c>
      <c r="E13" s="19" t="s">
        <v>14</v>
      </c>
      <c r="F13" s="20">
        <v>70414.460000000006</v>
      </c>
      <c r="G13" s="21" t="s">
        <v>15</v>
      </c>
      <c r="H13" s="18">
        <v>44681</v>
      </c>
    </row>
    <row r="14" spans="2:10" ht="52.5">
      <c r="B14" s="17">
        <v>156</v>
      </c>
      <c r="C14" s="18">
        <v>44531</v>
      </c>
      <c r="D14" s="19" t="s">
        <v>54</v>
      </c>
      <c r="E14" s="19" t="s">
        <v>55</v>
      </c>
      <c r="F14" s="20">
        <v>77563.199999999997</v>
      </c>
      <c r="G14" s="21" t="s">
        <v>15</v>
      </c>
      <c r="H14" s="18">
        <v>44681</v>
      </c>
    </row>
    <row r="15" spans="2:10" ht="26.25">
      <c r="B15" s="17" t="s">
        <v>56</v>
      </c>
      <c r="C15" s="18">
        <v>44537</v>
      </c>
      <c r="D15" s="19" t="s">
        <v>57</v>
      </c>
      <c r="E15" s="19" t="s">
        <v>58</v>
      </c>
      <c r="F15" s="20">
        <v>140550.51999999999</v>
      </c>
      <c r="G15" s="21" t="s">
        <v>15</v>
      </c>
      <c r="H15" s="18">
        <v>44681</v>
      </c>
    </row>
    <row r="16" spans="2:10" ht="26.25">
      <c r="B16" s="17" t="s">
        <v>59</v>
      </c>
      <c r="C16" s="18">
        <v>44545</v>
      </c>
      <c r="D16" s="19" t="s">
        <v>60</v>
      </c>
      <c r="E16" s="19" t="s">
        <v>61</v>
      </c>
      <c r="F16" s="20">
        <v>37789.5</v>
      </c>
      <c r="G16" s="21" t="s">
        <v>15</v>
      </c>
      <c r="H16" s="18">
        <v>44681</v>
      </c>
    </row>
    <row r="17" spans="2:8" ht="26.25">
      <c r="B17" s="17" t="s">
        <v>77</v>
      </c>
      <c r="C17" s="18">
        <v>44637</v>
      </c>
      <c r="D17" s="19" t="s">
        <v>78</v>
      </c>
      <c r="E17" s="19" t="s">
        <v>79</v>
      </c>
      <c r="F17" s="20">
        <v>10152.719999999999</v>
      </c>
      <c r="G17" s="21" t="s">
        <v>15</v>
      </c>
      <c r="H17" s="18">
        <v>44681</v>
      </c>
    </row>
    <row r="18" spans="2:8" ht="52.5">
      <c r="B18" s="17" t="s">
        <v>80</v>
      </c>
      <c r="C18" s="18">
        <v>44637</v>
      </c>
      <c r="D18" s="19" t="s">
        <v>81</v>
      </c>
      <c r="E18" s="19" t="s">
        <v>82</v>
      </c>
      <c r="F18" s="20">
        <v>57230</v>
      </c>
      <c r="G18" s="21" t="s">
        <v>15</v>
      </c>
      <c r="H18" s="18">
        <v>44681</v>
      </c>
    </row>
    <row r="19" spans="2:8" ht="26.25">
      <c r="B19" s="17" t="s">
        <v>72</v>
      </c>
      <c r="C19" s="18">
        <v>44638</v>
      </c>
      <c r="D19" s="19" t="s">
        <v>35</v>
      </c>
      <c r="E19" s="19" t="s">
        <v>83</v>
      </c>
      <c r="F19" s="20">
        <v>190916.18</v>
      </c>
      <c r="G19" s="21" t="s">
        <v>15</v>
      </c>
      <c r="H19" s="18">
        <v>44681</v>
      </c>
    </row>
    <row r="20" spans="2:8" ht="26.25">
      <c r="B20" s="17">
        <v>1500001471</v>
      </c>
      <c r="C20" s="18">
        <v>44642</v>
      </c>
      <c r="D20" s="19" t="s">
        <v>84</v>
      </c>
      <c r="E20" s="19" t="s">
        <v>85</v>
      </c>
      <c r="F20" s="20">
        <v>411230</v>
      </c>
      <c r="G20" s="21" t="s">
        <v>15</v>
      </c>
      <c r="H20" s="18">
        <v>44681</v>
      </c>
    </row>
    <row r="21" spans="2:8" ht="26.25">
      <c r="B21" s="17" t="s">
        <v>86</v>
      </c>
      <c r="C21" s="18">
        <v>44648</v>
      </c>
      <c r="D21" s="19" t="s">
        <v>26</v>
      </c>
      <c r="E21" s="19" t="s">
        <v>87</v>
      </c>
      <c r="F21" s="20">
        <v>434161.66</v>
      </c>
      <c r="G21" s="21" t="s">
        <v>15</v>
      </c>
      <c r="H21" s="18">
        <v>44681</v>
      </c>
    </row>
    <row r="22" spans="2:8" ht="26.25">
      <c r="B22" s="17" t="s">
        <v>88</v>
      </c>
      <c r="C22" s="18">
        <v>44648</v>
      </c>
      <c r="D22" s="19" t="s">
        <v>89</v>
      </c>
      <c r="E22" s="19" t="s">
        <v>90</v>
      </c>
      <c r="F22" s="20">
        <v>64400</v>
      </c>
      <c r="G22" s="21" t="s">
        <v>15</v>
      </c>
      <c r="H22" s="18">
        <v>44681</v>
      </c>
    </row>
    <row r="23" spans="2:8" ht="52.5">
      <c r="B23" s="17" t="s">
        <v>91</v>
      </c>
      <c r="C23" s="18">
        <v>44650</v>
      </c>
      <c r="D23" s="19" t="s">
        <v>92</v>
      </c>
      <c r="E23" s="19" t="s">
        <v>93</v>
      </c>
      <c r="F23" s="20">
        <v>275752.5</v>
      </c>
      <c r="G23" s="21" t="s">
        <v>15</v>
      </c>
      <c r="H23" s="18">
        <v>44681</v>
      </c>
    </row>
    <row r="24" spans="2:8" ht="26.25">
      <c r="B24" s="17" t="s">
        <v>94</v>
      </c>
      <c r="C24" s="18">
        <v>44650</v>
      </c>
      <c r="D24" s="19" t="s">
        <v>67</v>
      </c>
      <c r="E24" s="19" t="s">
        <v>68</v>
      </c>
      <c r="F24" s="20">
        <v>77185</v>
      </c>
      <c r="G24" s="21" t="s">
        <v>15</v>
      </c>
      <c r="H24" s="18">
        <v>44681</v>
      </c>
    </row>
    <row r="25" spans="2:8" ht="26.25">
      <c r="B25" s="17" t="s">
        <v>31</v>
      </c>
      <c r="C25" s="18">
        <v>44651</v>
      </c>
      <c r="D25" s="19" t="s">
        <v>37</v>
      </c>
      <c r="E25" s="19" t="s">
        <v>38</v>
      </c>
      <c r="F25" s="20">
        <v>3581450</v>
      </c>
      <c r="G25" s="21" t="s">
        <v>15</v>
      </c>
      <c r="H25" s="18">
        <v>44681</v>
      </c>
    </row>
    <row r="26" spans="2:8" ht="26.25">
      <c r="B26" s="26"/>
      <c r="C26" s="26"/>
      <c r="D26" s="26"/>
      <c r="E26" s="26" t="s">
        <v>39</v>
      </c>
      <c r="F26" s="24">
        <f>SUBTOTAL(109,Tabla43[MONTO])</f>
        <v>5428795.7400000002</v>
      </c>
      <c r="G26" s="25"/>
      <c r="H26" s="26"/>
    </row>
    <row r="27" spans="2:8" ht="28.5">
      <c r="B27" s="2" t="s">
        <v>40</v>
      </c>
      <c r="C27" s="2"/>
      <c r="D27" s="2"/>
      <c r="E27" s="2"/>
      <c r="F27" s="12"/>
      <c r="G27" s="3"/>
      <c r="H27" s="2"/>
    </row>
    <row r="28" spans="2:8" ht="28.5">
      <c r="B28" s="2"/>
      <c r="C28" s="2"/>
      <c r="D28" s="2"/>
      <c r="E28" s="2"/>
      <c r="F28" s="12"/>
      <c r="G28" s="3"/>
      <c r="H28" s="2"/>
    </row>
    <row r="29" spans="2:8" ht="28.5">
      <c r="B29" s="8" t="s">
        <v>41</v>
      </c>
      <c r="C29" s="9"/>
      <c r="D29" s="9"/>
      <c r="E29" s="8" t="s">
        <v>42</v>
      </c>
      <c r="F29" s="12"/>
      <c r="G29" s="8" t="s">
        <v>43</v>
      </c>
      <c r="H29" s="9"/>
    </row>
    <row r="30" spans="2:8" ht="28.5">
      <c r="B30" s="9"/>
      <c r="C30" s="9"/>
      <c r="D30" s="9"/>
      <c r="E30" s="9"/>
      <c r="F30" s="12"/>
      <c r="G30" s="10"/>
      <c r="H30" s="9"/>
    </row>
    <row r="31" spans="2:8" ht="28.5">
      <c r="B31" s="9"/>
      <c r="C31" s="9"/>
      <c r="D31" s="9"/>
      <c r="E31" s="9"/>
      <c r="F31" s="12"/>
      <c r="G31" s="10"/>
      <c r="H31" s="9"/>
    </row>
    <row r="32" spans="2:8" ht="28.5">
      <c r="B32" s="11" t="s">
        <v>44</v>
      </c>
      <c r="C32" s="12"/>
      <c r="D32" s="12"/>
      <c r="E32" s="12" t="s">
        <v>45</v>
      </c>
      <c r="F32" s="12"/>
      <c r="G32" s="12" t="s">
        <v>46</v>
      </c>
      <c r="H32" s="12"/>
    </row>
    <row r="33" spans="2:9" ht="28.5">
      <c r="B33" s="11" t="s">
        <v>47</v>
      </c>
      <c r="C33" s="12"/>
      <c r="D33" s="12"/>
      <c r="E33" s="12" t="s">
        <v>48</v>
      </c>
      <c r="F33" s="12"/>
      <c r="G33" s="12" t="s">
        <v>49</v>
      </c>
      <c r="H33" s="12"/>
    </row>
    <row r="34" spans="2:9" ht="28.5">
      <c r="B34" s="8" t="s">
        <v>50</v>
      </c>
      <c r="C34" s="12"/>
      <c r="D34" s="12"/>
      <c r="E34" s="12" t="s">
        <v>51</v>
      </c>
      <c r="F34" s="13"/>
      <c r="G34" s="12" t="s">
        <v>52</v>
      </c>
      <c r="H34" s="12"/>
    </row>
    <row r="35" spans="2:9" ht="28.5">
      <c r="B35" s="12"/>
      <c r="C35" s="12"/>
      <c r="D35" s="12"/>
      <c r="E35" s="12"/>
      <c r="F35" s="12"/>
      <c r="G35" s="12"/>
      <c r="H35" s="12"/>
    </row>
    <row r="36" spans="2:9">
      <c r="E36" s="16"/>
      <c r="I36" s="1"/>
    </row>
    <row r="37" spans="2:9">
      <c r="E37" s="16"/>
    </row>
    <row r="38" spans="2:9">
      <c r="E38" s="16"/>
    </row>
    <row r="40" spans="2:9" ht="21">
      <c r="B40" s="5"/>
    </row>
    <row r="53" spans="5: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805</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782</v>
      </c>
      <c r="C13" s="38">
        <v>45454</v>
      </c>
      <c r="D13" s="19" t="s">
        <v>783</v>
      </c>
      <c r="E13" s="19" t="s">
        <v>784</v>
      </c>
      <c r="F13" s="20">
        <v>658300</v>
      </c>
      <c r="G13" s="21" t="s">
        <v>667</v>
      </c>
      <c r="H13" s="38">
        <v>45504</v>
      </c>
    </row>
    <row r="14" spans="2:8">
      <c r="B14" s="17" t="s">
        <v>806</v>
      </c>
      <c r="C14" s="38">
        <v>45449</v>
      </c>
      <c r="D14" s="19" t="s">
        <v>807</v>
      </c>
      <c r="E14" s="19" t="s">
        <v>808</v>
      </c>
      <c r="F14" s="20">
        <v>5310</v>
      </c>
      <c r="G14" s="21" t="s">
        <v>667</v>
      </c>
      <c r="H14" s="38">
        <v>45504</v>
      </c>
    </row>
    <row r="15" spans="2:8">
      <c r="B15" s="17" t="s">
        <v>790</v>
      </c>
      <c r="C15" s="38">
        <v>45439</v>
      </c>
      <c r="D15" s="19" t="s">
        <v>791</v>
      </c>
      <c r="E15" s="19" t="s">
        <v>792</v>
      </c>
      <c r="F15" s="20">
        <v>76700</v>
      </c>
      <c r="G15" s="21" t="s">
        <v>667</v>
      </c>
      <c r="H15" s="38">
        <v>45504</v>
      </c>
    </row>
    <row r="16" spans="2:8">
      <c r="B16" s="17" t="s">
        <v>31</v>
      </c>
      <c r="C16" s="38" t="s">
        <v>31</v>
      </c>
      <c r="D16" s="19" t="s">
        <v>259</v>
      </c>
      <c r="E16" s="19" t="s">
        <v>704</v>
      </c>
      <c r="F16" s="20">
        <v>1598753.34</v>
      </c>
      <c r="G16" s="21" t="s">
        <v>667</v>
      </c>
      <c r="H16" s="38">
        <v>45504</v>
      </c>
    </row>
    <row r="17" spans="2:8">
      <c r="B17" s="17" t="s">
        <v>809</v>
      </c>
      <c r="C17" s="38">
        <v>45443</v>
      </c>
      <c r="D17" s="19" t="s">
        <v>605</v>
      </c>
      <c r="E17" s="19" t="s">
        <v>810</v>
      </c>
      <c r="F17" s="20">
        <v>33065.85</v>
      </c>
      <c r="G17" s="21" t="s">
        <v>667</v>
      </c>
      <c r="H17" s="38">
        <v>45504</v>
      </c>
    </row>
    <row r="18" spans="2:8">
      <c r="B18" s="17" t="s">
        <v>811</v>
      </c>
      <c r="C18" s="38">
        <v>45453</v>
      </c>
      <c r="D18" s="19" t="s">
        <v>303</v>
      </c>
      <c r="E18" s="19" t="s">
        <v>812</v>
      </c>
      <c r="F18" s="20">
        <v>230588.52</v>
      </c>
      <c r="G18" s="21" t="s">
        <v>667</v>
      </c>
      <c r="H18" s="38">
        <v>45504</v>
      </c>
    </row>
    <row r="19" spans="2:8">
      <c r="B19" s="17" t="s">
        <v>207</v>
      </c>
      <c r="C19" s="38">
        <v>45453</v>
      </c>
      <c r="D19" s="19" t="s">
        <v>303</v>
      </c>
      <c r="E19" s="19" t="s">
        <v>813</v>
      </c>
      <c r="F19" s="20">
        <v>258000.74</v>
      </c>
      <c r="G19" s="21" t="s">
        <v>667</v>
      </c>
      <c r="H19" s="38">
        <v>45504</v>
      </c>
    </row>
    <row r="20" spans="2:8" ht="52.5">
      <c r="B20" s="17" t="s">
        <v>814</v>
      </c>
      <c r="C20" s="38">
        <v>45405</v>
      </c>
      <c r="D20" s="19" t="s">
        <v>815</v>
      </c>
      <c r="E20" s="19" t="s">
        <v>816</v>
      </c>
      <c r="F20" s="20">
        <v>209382.39999999999</v>
      </c>
      <c r="G20" s="21" t="s">
        <v>667</v>
      </c>
      <c r="H20" s="38">
        <v>45504</v>
      </c>
    </row>
    <row r="21" spans="2:8">
      <c r="B21" s="17" t="s">
        <v>817</v>
      </c>
      <c r="C21" s="38">
        <v>45467</v>
      </c>
      <c r="D21" s="19" t="s">
        <v>754</v>
      </c>
      <c r="E21" s="19" t="s">
        <v>818</v>
      </c>
      <c r="F21" s="20">
        <v>10000</v>
      </c>
      <c r="G21" s="21" t="s">
        <v>667</v>
      </c>
      <c r="H21" s="38">
        <v>45504</v>
      </c>
    </row>
    <row r="22" spans="2:8">
      <c r="B22" s="17"/>
      <c r="C22" s="38"/>
      <c r="D22" s="19"/>
      <c r="E22" s="19"/>
      <c r="F22" s="20"/>
      <c r="G22" s="21"/>
      <c r="H22" s="38"/>
    </row>
    <row r="23" spans="2:8">
      <c r="B23" s="26"/>
      <c r="C23" s="26"/>
      <c r="D23" s="26"/>
      <c r="E23" s="26" t="s">
        <v>39</v>
      </c>
      <c r="F23" s="24">
        <f>SUBTOTAL(109,Tabla4346789101112131415161718192021232425262728293031[MONTO])</f>
        <v>3080100.85</v>
      </c>
      <c r="G23" s="25"/>
      <c r="H23" s="26"/>
    </row>
    <row r="24" spans="2:8">
      <c r="B24" s="29" t="s">
        <v>40</v>
      </c>
      <c r="C24" s="29"/>
      <c r="D24" s="29"/>
      <c r="E24" s="29"/>
      <c r="G24" s="35"/>
      <c r="H24" s="29"/>
    </row>
    <row r="25" spans="2:8">
      <c r="B25" s="29"/>
      <c r="C25" s="29"/>
      <c r="D25" s="29"/>
      <c r="E25" s="29"/>
      <c r="G25" s="35"/>
      <c r="H25" s="29"/>
    </row>
    <row r="26" spans="2:8">
      <c r="B26" s="28" t="s">
        <v>41</v>
      </c>
      <c r="C26" s="29"/>
      <c r="D26" s="29"/>
      <c r="E26" s="28" t="s">
        <v>42</v>
      </c>
      <c r="G26" s="28" t="s">
        <v>43</v>
      </c>
      <c r="H26" s="29"/>
    </row>
    <row r="27" spans="2:8">
      <c r="B27" s="29"/>
      <c r="C27" s="29"/>
      <c r="D27" s="29"/>
      <c r="E27" s="29"/>
      <c r="G27" s="35"/>
      <c r="H27" s="29"/>
    </row>
    <row r="28" spans="2:8">
      <c r="B28" s="29"/>
      <c r="C28" s="29"/>
      <c r="D28" s="29"/>
      <c r="E28" s="29"/>
      <c r="G28" s="35"/>
      <c r="H28" s="29"/>
    </row>
    <row r="29" spans="2:8">
      <c r="B29" s="36" t="s">
        <v>44</v>
      </c>
      <c r="E29" s="30" t="s">
        <v>45</v>
      </c>
      <c r="G29" s="30" t="s">
        <v>46</v>
      </c>
    </row>
    <row r="30" spans="2:8">
      <c r="B30" s="36" t="s">
        <v>705</v>
      </c>
      <c r="E30" s="30" t="s">
        <v>48</v>
      </c>
      <c r="G30" s="30" t="s">
        <v>49</v>
      </c>
    </row>
    <row r="31" spans="2:8">
      <c r="B31" s="28" t="s">
        <v>50</v>
      </c>
      <c r="E31" s="30" t="s">
        <v>51</v>
      </c>
      <c r="F31" s="37"/>
      <c r="G31" s="30" t="s">
        <v>52</v>
      </c>
    </row>
    <row r="33" spans="2:5">
      <c r="E33" s="37"/>
    </row>
    <row r="34" spans="2:5">
      <c r="E34" s="37"/>
    </row>
    <row r="35" spans="2:5">
      <c r="E35" s="37"/>
    </row>
    <row r="37" spans="2:5">
      <c r="B37" s="29"/>
    </row>
    <row r="50" spans="5:5">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819</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820</v>
      </c>
      <c r="C13" s="38">
        <v>45482</v>
      </c>
      <c r="D13" s="19" t="s">
        <v>783</v>
      </c>
      <c r="E13" s="19" t="s">
        <v>784</v>
      </c>
      <c r="F13" s="20">
        <v>658300</v>
      </c>
      <c r="G13" s="21" t="s">
        <v>667</v>
      </c>
      <c r="H13" s="38">
        <v>45535</v>
      </c>
    </row>
    <row r="14" spans="2:8">
      <c r="B14" s="17" t="s">
        <v>821</v>
      </c>
      <c r="C14" s="38">
        <v>45498</v>
      </c>
      <c r="D14" s="19" t="s">
        <v>822</v>
      </c>
      <c r="E14" s="19" t="s">
        <v>823</v>
      </c>
      <c r="F14" s="20">
        <v>126854.13</v>
      </c>
      <c r="G14" s="21" t="s">
        <v>667</v>
      </c>
      <c r="H14" s="38">
        <v>45535</v>
      </c>
    </row>
    <row r="15" spans="2:8">
      <c r="B15" s="17" t="s">
        <v>31</v>
      </c>
      <c r="C15" s="38" t="s">
        <v>31</v>
      </c>
      <c r="D15" s="19" t="s">
        <v>259</v>
      </c>
      <c r="E15" s="19" t="s">
        <v>704</v>
      </c>
      <c r="F15" s="20">
        <v>4998713.32</v>
      </c>
      <c r="G15" s="21" t="s">
        <v>663</v>
      </c>
      <c r="H15" s="38">
        <v>45535</v>
      </c>
    </row>
    <row r="16" spans="2:8">
      <c r="B16" s="17" t="s">
        <v>824</v>
      </c>
      <c r="C16" s="38">
        <v>45504</v>
      </c>
      <c r="D16" s="19" t="s">
        <v>825</v>
      </c>
      <c r="E16" s="19" t="s">
        <v>826</v>
      </c>
      <c r="F16" s="20">
        <v>42185</v>
      </c>
      <c r="G16" s="21" t="s">
        <v>667</v>
      </c>
      <c r="H16" s="38">
        <v>45535</v>
      </c>
    </row>
    <row r="17" spans="2:8">
      <c r="B17" s="17" t="s">
        <v>811</v>
      </c>
      <c r="C17" s="38">
        <v>45453</v>
      </c>
      <c r="D17" s="19" t="s">
        <v>303</v>
      </c>
      <c r="E17" s="19" t="s">
        <v>812</v>
      </c>
      <c r="F17" s="20">
        <v>230588.52</v>
      </c>
      <c r="G17" s="21" t="s">
        <v>667</v>
      </c>
      <c r="H17" s="38">
        <v>45535</v>
      </c>
    </row>
    <row r="18" spans="2:8">
      <c r="B18" s="17" t="s">
        <v>207</v>
      </c>
      <c r="C18" s="38">
        <v>45453</v>
      </c>
      <c r="D18" s="19" t="s">
        <v>303</v>
      </c>
      <c r="E18" s="19" t="s">
        <v>813</v>
      </c>
      <c r="F18" s="20">
        <v>258000.74</v>
      </c>
      <c r="G18" s="21" t="s">
        <v>667</v>
      </c>
      <c r="H18" s="38">
        <v>45535</v>
      </c>
    </row>
    <row r="19" spans="2:8">
      <c r="B19" s="17" t="s">
        <v>827</v>
      </c>
      <c r="C19" s="38">
        <v>45467</v>
      </c>
      <c r="D19" s="19" t="s">
        <v>754</v>
      </c>
      <c r="E19" s="19" t="s">
        <v>828</v>
      </c>
      <c r="F19" s="20">
        <v>10000</v>
      </c>
      <c r="G19" s="21" t="s">
        <v>667</v>
      </c>
      <c r="H19" s="38">
        <v>45535</v>
      </c>
    </row>
    <row r="20" spans="2:8">
      <c r="B20" s="17" t="s">
        <v>829</v>
      </c>
      <c r="C20" s="38">
        <v>45500</v>
      </c>
      <c r="D20" s="19" t="s">
        <v>830</v>
      </c>
      <c r="E20" s="19" t="s">
        <v>777</v>
      </c>
      <c r="F20" s="20">
        <v>275486.51</v>
      </c>
      <c r="G20" s="21" t="s">
        <v>667</v>
      </c>
      <c r="H20" s="38">
        <v>45535</v>
      </c>
    </row>
    <row r="21" spans="2:8">
      <c r="B21" s="17" t="s">
        <v>831</v>
      </c>
      <c r="C21" s="38">
        <v>45498</v>
      </c>
      <c r="D21" s="19" t="s">
        <v>832</v>
      </c>
      <c r="E21" s="19" t="s">
        <v>740</v>
      </c>
      <c r="F21" s="20">
        <v>3600</v>
      </c>
      <c r="G21" s="21" t="s">
        <v>667</v>
      </c>
      <c r="H21" s="38">
        <v>45535</v>
      </c>
    </row>
    <row r="22" spans="2:8">
      <c r="B22" s="17" t="s">
        <v>833</v>
      </c>
      <c r="C22" s="38">
        <v>45504</v>
      </c>
      <c r="D22" s="19" t="s">
        <v>834</v>
      </c>
      <c r="E22" s="19" t="s">
        <v>835</v>
      </c>
      <c r="F22" s="20">
        <v>259999.38</v>
      </c>
      <c r="G22" s="21" t="s">
        <v>667</v>
      </c>
      <c r="H22" s="38">
        <v>45535</v>
      </c>
    </row>
    <row r="23" spans="2:8">
      <c r="B23" s="17" t="s">
        <v>836</v>
      </c>
      <c r="C23" s="38">
        <v>45505</v>
      </c>
      <c r="D23" s="19" t="s">
        <v>837</v>
      </c>
      <c r="E23" s="19" t="s">
        <v>838</v>
      </c>
      <c r="F23" s="20">
        <v>188871.15</v>
      </c>
      <c r="G23" s="21" t="s">
        <v>667</v>
      </c>
      <c r="H23" s="38">
        <v>45535</v>
      </c>
    </row>
    <row r="24" spans="2:8">
      <c r="B24" s="17" t="s">
        <v>839</v>
      </c>
      <c r="C24" s="38">
        <v>45504</v>
      </c>
      <c r="D24" s="19" t="s">
        <v>401</v>
      </c>
      <c r="E24" s="19" t="s">
        <v>808</v>
      </c>
      <c r="F24" s="20">
        <v>5310</v>
      </c>
      <c r="G24" s="21" t="s">
        <v>667</v>
      </c>
      <c r="H24" s="38">
        <v>45535</v>
      </c>
    </row>
    <row r="25" spans="2:8">
      <c r="B25" s="17" t="s">
        <v>840</v>
      </c>
      <c r="C25" s="38">
        <v>45490</v>
      </c>
      <c r="D25" s="19" t="s">
        <v>280</v>
      </c>
      <c r="E25" s="19" t="s">
        <v>771</v>
      </c>
      <c r="F25" s="20">
        <v>88266.2</v>
      </c>
      <c r="G25" s="21" t="s">
        <v>667</v>
      </c>
      <c r="H25" s="38">
        <v>45535</v>
      </c>
    </row>
    <row r="26" spans="2:8">
      <c r="B26" s="17" t="s">
        <v>809</v>
      </c>
      <c r="C26" s="38">
        <v>45443</v>
      </c>
      <c r="D26" s="19" t="s">
        <v>841</v>
      </c>
      <c r="E26" s="19" t="s">
        <v>842</v>
      </c>
      <c r="F26" s="20">
        <v>33151.75</v>
      </c>
      <c r="G26" s="21" t="s">
        <v>667</v>
      </c>
      <c r="H26" s="38">
        <v>45535</v>
      </c>
    </row>
    <row r="27" spans="2:8" ht="52.5">
      <c r="B27" s="17" t="s">
        <v>843</v>
      </c>
      <c r="C27" s="38">
        <v>45506</v>
      </c>
      <c r="D27" s="19" t="s">
        <v>844</v>
      </c>
      <c r="E27" s="19" t="s">
        <v>845</v>
      </c>
      <c r="F27" s="20">
        <v>698560</v>
      </c>
      <c r="G27" s="21" t="s">
        <v>667</v>
      </c>
      <c r="H27" s="38">
        <v>45535</v>
      </c>
    </row>
    <row r="28" spans="2:8">
      <c r="B28" s="17" t="s">
        <v>729</v>
      </c>
      <c r="C28" s="38">
        <v>45506</v>
      </c>
      <c r="D28" s="19" t="s">
        <v>596</v>
      </c>
      <c r="E28" s="19" t="s">
        <v>846</v>
      </c>
      <c r="F28" s="20">
        <v>13590</v>
      </c>
      <c r="G28" s="21" t="s">
        <v>667</v>
      </c>
      <c r="H28" s="38">
        <v>45535</v>
      </c>
    </row>
    <row r="29" spans="2:8">
      <c r="B29" s="17" t="s">
        <v>847</v>
      </c>
      <c r="C29" s="38">
        <v>45506</v>
      </c>
      <c r="D29" s="19" t="s">
        <v>421</v>
      </c>
      <c r="E29" s="19" t="s">
        <v>848</v>
      </c>
      <c r="F29" s="20">
        <v>22610</v>
      </c>
      <c r="G29" s="21" t="s">
        <v>667</v>
      </c>
      <c r="H29" s="38">
        <v>45535</v>
      </c>
    </row>
    <row r="30" spans="2:8">
      <c r="B30" s="17" t="s">
        <v>849</v>
      </c>
      <c r="C30" s="38">
        <v>45506</v>
      </c>
      <c r="D30" s="19" t="s">
        <v>199</v>
      </c>
      <c r="E30" s="19" t="s">
        <v>850</v>
      </c>
      <c r="F30" s="20">
        <v>113634</v>
      </c>
      <c r="G30" s="21" t="s">
        <v>667</v>
      </c>
      <c r="H30" s="38">
        <v>45535</v>
      </c>
    </row>
    <row r="31" spans="2:8">
      <c r="B31" s="26"/>
      <c r="C31" s="26"/>
      <c r="D31" s="26"/>
      <c r="E31" s="26" t="s">
        <v>39</v>
      </c>
      <c r="F31" s="24">
        <f>SUBTOTAL(109,Tabla434678910111213141516171819202123242526272829303132[MONTO])</f>
        <v>8027720.7000000002</v>
      </c>
      <c r="G31" s="25"/>
      <c r="H31" s="26"/>
    </row>
    <row r="32" spans="2:8">
      <c r="B32" s="29" t="s">
        <v>40</v>
      </c>
      <c r="C32" s="29"/>
      <c r="D32" s="29"/>
      <c r="E32" s="29"/>
      <c r="G32" s="35"/>
      <c r="H32" s="29"/>
    </row>
    <row r="33" spans="2:8">
      <c r="B33" s="29"/>
      <c r="C33" s="29"/>
      <c r="D33" s="29"/>
      <c r="E33" s="29"/>
      <c r="G33" s="35"/>
      <c r="H33" s="29"/>
    </row>
    <row r="34" spans="2:8">
      <c r="B34" s="28" t="s">
        <v>41</v>
      </c>
      <c r="C34" s="29"/>
      <c r="D34" s="29"/>
      <c r="E34" s="28" t="s">
        <v>42</v>
      </c>
      <c r="G34" s="28" t="s">
        <v>43</v>
      </c>
      <c r="H34" s="29"/>
    </row>
    <row r="35" spans="2:8">
      <c r="B35" s="29"/>
      <c r="C35" s="29"/>
      <c r="D35" s="29"/>
      <c r="E35" s="29"/>
      <c r="G35" s="35"/>
      <c r="H35" s="29"/>
    </row>
    <row r="36" spans="2:8">
      <c r="B36" s="29"/>
      <c r="C36" s="29"/>
      <c r="D36" s="29"/>
      <c r="E36" s="29"/>
      <c r="G36" s="35"/>
      <c r="H36" s="29"/>
    </row>
    <row r="37" spans="2:8">
      <c r="B37" s="36" t="s">
        <v>44</v>
      </c>
      <c r="E37" s="30" t="s">
        <v>45</v>
      </c>
      <c r="G37" s="30" t="s">
        <v>46</v>
      </c>
    </row>
    <row r="38" spans="2:8">
      <c r="B38" s="36" t="s">
        <v>705</v>
      </c>
      <c r="E38" s="30" t="s">
        <v>48</v>
      </c>
      <c r="G38" s="30" t="s">
        <v>49</v>
      </c>
    </row>
    <row r="39" spans="2:8">
      <c r="B39" s="28" t="s">
        <v>50</v>
      </c>
      <c r="E39" s="30" t="s">
        <v>51</v>
      </c>
      <c r="F39" s="37"/>
      <c r="G39" s="30" t="s">
        <v>52</v>
      </c>
    </row>
    <row r="41" spans="2:8">
      <c r="E41" s="37"/>
    </row>
    <row r="42" spans="2:8">
      <c r="E42" s="37"/>
    </row>
    <row r="43" spans="2:8">
      <c r="E43" s="37"/>
    </row>
    <row r="45" spans="2:8">
      <c r="B45" s="29"/>
    </row>
    <row r="58" spans="5:5">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819</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17" t="s">
        <v>820</v>
      </c>
      <c r="C13" s="38">
        <v>45482</v>
      </c>
      <c r="D13" s="19" t="s">
        <v>783</v>
      </c>
      <c r="E13" s="19" t="s">
        <v>851</v>
      </c>
      <c r="F13" s="20">
        <v>658300</v>
      </c>
      <c r="G13" s="21" t="s">
        <v>667</v>
      </c>
      <c r="H13" s="38">
        <v>45535</v>
      </c>
    </row>
    <row r="14" spans="2:8">
      <c r="B14" s="17" t="s">
        <v>821</v>
      </c>
      <c r="C14" s="38">
        <v>45498</v>
      </c>
      <c r="D14" s="19" t="s">
        <v>822</v>
      </c>
      <c r="E14" s="19" t="s">
        <v>823</v>
      </c>
      <c r="F14" s="20">
        <v>126854.13</v>
      </c>
      <c r="G14" s="21" t="s">
        <v>667</v>
      </c>
      <c r="H14" s="38">
        <v>45535</v>
      </c>
    </row>
    <row r="15" spans="2:8">
      <c r="B15" s="17" t="s">
        <v>31</v>
      </c>
      <c r="C15" s="38" t="s">
        <v>31</v>
      </c>
      <c r="D15" s="19" t="s">
        <v>259</v>
      </c>
      <c r="E15" s="19" t="s">
        <v>704</v>
      </c>
      <c r="F15" s="20">
        <v>4998713.32</v>
      </c>
      <c r="G15" s="21" t="s">
        <v>663</v>
      </c>
      <c r="H15" s="38">
        <v>45535</v>
      </c>
    </row>
    <row r="16" spans="2:8">
      <c r="B16" s="17" t="s">
        <v>824</v>
      </c>
      <c r="C16" s="38">
        <v>45504</v>
      </c>
      <c r="D16" s="19" t="s">
        <v>825</v>
      </c>
      <c r="E16" s="19" t="s">
        <v>826</v>
      </c>
      <c r="F16" s="20">
        <v>42185</v>
      </c>
      <c r="G16" s="21" t="s">
        <v>667</v>
      </c>
      <c r="H16" s="38">
        <v>45535</v>
      </c>
    </row>
    <row r="17" spans="2:8">
      <c r="B17" s="17" t="s">
        <v>811</v>
      </c>
      <c r="C17" s="38">
        <v>45453</v>
      </c>
      <c r="D17" s="19" t="s">
        <v>303</v>
      </c>
      <c r="E17" s="19" t="s">
        <v>812</v>
      </c>
      <c r="F17" s="20">
        <v>230588.52</v>
      </c>
      <c r="G17" s="21" t="s">
        <v>667</v>
      </c>
      <c r="H17" s="38">
        <v>45535</v>
      </c>
    </row>
    <row r="18" spans="2:8">
      <c r="B18" s="17" t="s">
        <v>207</v>
      </c>
      <c r="C18" s="38">
        <v>45453</v>
      </c>
      <c r="D18" s="19" t="s">
        <v>303</v>
      </c>
      <c r="E18" s="19" t="s">
        <v>813</v>
      </c>
      <c r="F18" s="20">
        <v>258000.74</v>
      </c>
      <c r="G18" s="21" t="s">
        <v>667</v>
      </c>
      <c r="H18" s="38">
        <v>45535</v>
      </c>
    </row>
    <row r="19" spans="2:8">
      <c r="B19" s="17" t="s">
        <v>852</v>
      </c>
      <c r="C19" s="38">
        <v>45496</v>
      </c>
      <c r="D19" s="19" t="s">
        <v>853</v>
      </c>
      <c r="E19" s="19" t="s">
        <v>854</v>
      </c>
      <c r="F19" s="20">
        <v>740000</v>
      </c>
      <c r="G19" s="21" t="s">
        <v>667</v>
      </c>
      <c r="H19" s="38">
        <v>45535</v>
      </c>
    </row>
    <row r="20" spans="2:8">
      <c r="B20" s="17" t="s">
        <v>827</v>
      </c>
      <c r="C20" s="38">
        <v>45467</v>
      </c>
      <c r="D20" s="19" t="s">
        <v>754</v>
      </c>
      <c r="E20" s="19" t="s">
        <v>828</v>
      </c>
      <c r="F20" s="20">
        <v>10000</v>
      </c>
      <c r="G20" s="21" t="s">
        <v>667</v>
      </c>
      <c r="H20" s="38">
        <v>45535</v>
      </c>
    </row>
    <row r="21" spans="2:8">
      <c r="B21" s="17" t="s">
        <v>829</v>
      </c>
      <c r="C21" s="38">
        <v>45500</v>
      </c>
      <c r="D21" s="19" t="s">
        <v>830</v>
      </c>
      <c r="E21" s="19" t="s">
        <v>777</v>
      </c>
      <c r="F21" s="20">
        <v>275486.51</v>
      </c>
      <c r="G21" s="21" t="s">
        <v>667</v>
      </c>
      <c r="H21" s="38">
        <v>45535</v>
      </c>
    </row>
    <row r="22" spans="2:8">
      <c r="B22" s="17" t="s">
        <v>831</v>
      </c>
      <c r="C22" s="38">
        <v>45498</v>
      </c>
      <c r="D22" s="19" t="s">
        <v>832</v>
      </c>
      <c r="E22" s="19" t="s">
        <v>740</v>
      </c>
      <c r="F22" s="20">
        <v>3600</v>
      </c>
      <c r="G22" s="21" t="s">
        <v>667</v>
      </c>
      <c r="H22" s="38">
        <v>45535</v>
      </c>
    </row>
    <row r="23" spans="2:8">
      <c r="B23" s="17" t="s">
        <v>833</v>
      </c>
      <c r="C23" s="38">
        <v>45504</v>
      </c>
      <c r="D23" s="19" t="s">
        <v>834</v>
      </c>
      <c r="E23" s="19" t="s">
        <v>835</v>
      </c>
      <c r="F23" s="20">
        <v>259999.38</v>
      </c>
      <c r="G23" s="21" t="s">
        <v>667</v>
      </c>
      <c r="H23" s="38">
        <v>45535</v>
      </c>
    </row>
    <row r="24" spans="2:8">
      <c r="B24" s="17" t="s">
        <v>839</v>
      </c>
      <c r="C24" s="38">
        <v>45504</v>
      </c>
      <c r="D24" s="19" t="s">
        <v>401</v>
      </c>
      <c r="E24" s="19" t="s">
        <v>808</v>
      </c>
      <c r="F24" s="20">
        <v>5310</v>
      </c>
      <c r="G24" s="21" t="s">
        <v>667</v>
      </c>
      <c r="H24" s="38">
        <v>45535</v>
      </c>
    </row>
    <row r="25" spans="2:8">
      <c r="B25" s="17" t="s">
        <v>809</v>
      </c>
      <c r="C25" s="38">
        <v>45443</v>
      </c>
      <c r="D25" s="19" t="s">
        <v>841</v>
      </c>
      <c r="E25" s="19" t="s">
        <v>842</v>
      </c>
      <c r="F25" s="20">
        <v>33151.75</v>
      </c>
      <c r="G25" s="21" t="s">
        <v>667</v>
      </c>
      <c r="H25" s="38">
        <v>45535</v>
      </c>
    </row>
    <row r="26" spans="2:8">
      <c r="B26" s="26"/>
      <c r="C26" s="26"/>
      <c r="D26" s="26"/>
      <c r="E26" s="26" t="s">
        <v>39</v>
      </c>
      <c r="F26" s="24">
        <f>SUBTOTAL(109,Tabla43467891011121314151617181920212324252627282930313233[MONTO])</f>
        <v>7642189.3499999996</v>
      </c>
      <c r="G26" s="25"/>
      <c r="H26" s="26"/>
    </row>
    <row r="27" spans="2:8">
      <c r="B27" s="29" t="s">
        <v>40</v>
      </c>
      <c r="C27" s="29"/>
      <c r="D27" s="29"/>
      <c r="E27" s="29"/>
      <c r="G27" s="35"/>
      <c r="H27" s="29"/>
    </row>
    <row r="28" spans="2:8">
      <c r="B28" s="29"/>
      <c r="C28" s="29"/>
      <c r="D28" s="29"/>
      <c r="E28" s="29"/>
      <c r="G28" s="35"/>
      <c r="H28" s="29"/>
    </row>
    <row r="29" spans="2:8">
      <c r="B29" s="28" t="s">
        <v>41</v>
      </c>
      <c r="C29" s="29"/>
      <c r="D29" s="29"/>
      <c r="E29" s="28" t="s">
        <v>42</v>
      </c>
      <c r="G29" s="28" t="s">
        <v>43</v>
      </c>
      <c r="H29" s="29"/>
    </row>
    <row r="30" spans="2:8">
      <c r="B30" s="29"/>
      <c r="C30" s="29"/>
      <c r="D30" s="29"/>
      <c r="E30" s="29"/>
      <c r="G30" s="35"/>
      <c r="H30" s="29"/>
    </row>
    <row r="31" spans="2:8">
      <c r="B31" s="29"/>
      <c r="C31" s="29"/>
      <c r="D31" s="29"/>
      <c r="E31" s="29"/>
      <c r="G31" s="35"/>
      <c r="H31" s="29"/>
    </row>
    <row r="32" spans="2:8">
      <c r="B32" s="36" t="s">
        <v>44</v>
      </c>
      <c r="E32" s="30" t="s">
        <v>45</v>
      </c>
      <c r="G32" s="30" t="s">
        <v>46</v>
      </c>
    </row>
    <row r="33" spans="2:7">
      <c r="B33" s="36" t="s">
        <v>705</v>
      </c>
      <c r="E33" s="30" t="s">
        <v>48</v>
      </c>
      <c r="G33" s="30" t="s">
        <v>49</v>
      </c>
    </row>
    <row r="34" spans="2:7">
      <c r="B34" s="28" t="s">
        <v>855</v>
      </c>
      <c r="E34" s="30" t="s">
        <v>856</v>
      </c>
      <c r="F34" s="37"/>
      <c r="G34" s="30" t="s">
        <v>52</v>
      </c>
    </row>
    <row r="36" spans="2:7">
      <c r="E36" s="37"/>
    </row>
    <row r="37" spans="2:7">
      <c r="E37" s="37"/>
    </row>
    <row r="38" spans="2:7">
      <c r="E38" s="37"/>
    </row>
    <row r="40" spans="2:7">
      <c r="B40" s="29"/>
    </row>
    <row r="53" spans="5:5">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tabSelected="1" zoomScale="50" zoomScaleNormal="50" workbookViewId="0">
      <selection activeCell="D13" sqref="D13"/>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857</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53.25" thickBot="1">
      <c r="B12" s="39" t="s">
        <v>437</v>
      </c>
      <c r="C12" s="33" t="s">
        <v>6</v>
      </c>
      <c r="D12" s="33" t="s">
        <v>7</v>
      </c>
      <c r="E12" s="33" t="s">
        <v>8</v>
      </c>
      <c r="F12" s="33" t="s">
        <v>9</v>
      </c>
      <c r="G12" s="33" t="s">
        <v>10</v>
      </c>
      <c r="H12" s="34" t="s">
        <v>11</v>
      </c>
    </row>
    <row r="13" spans="2:8">
      <c r="B13" s="40" t="s">
        <v>858</v>
      </c>
      <c r="C13" s="38">
        <v>45524</v>
      </c>
      <c r="D13" s="19" t="s">
        <v>859</v>
      </c>
      <c r="E13" s="19" t="s">
        <v>860</v>
      </c>
      <c r="F13" s="20">
        <v>25000</v>
      </c>
      <c r="G13" s="21" t="s">
        <v>667</v>
      </c>
      <c r="H13" s="38">
        <v>45565</v>
      </c>
    </row>
    <row r="14" spans="2:8" ht="52.5">
      <c r="B14" s="17" t="s">
        <v>861</v>
      </c>
      <c r="C14" s="38">
        <v>45474</v>
      </c>
      <c r="D14" s="19" t="s">
        <v>688</v>
      </c>
      <c r="E14" s="19" t="s">
        <v>862</v>
      </c>
      <c r="F14" s="20">
        <v>2868</v>
      </c>
      <c r="G14" s="21" t="s">
        <v>667</v>
      </c>
      <c r="H14" s="38">
        <v>45565</v>
      </c>
    </row>
    <row r="15" spans="2:8">
      <c r="B15" s="17" t="s">
        <v>863</v>
      </c>
      <c r="C15" s="38">
        <v>45510</v>
      </c>
      <c r="D15" s="19" t="s">
        <v>401</v>
      </c>
      <c r="E15" s="19" t="s">
        <v>808</v>
      </c>
      <c r="F15" s="20">
        <v>5310</v>
      </c>
      <c r="G15" s="21" t="s">
        <v>667</v>
      </c>
      <c r="H15" s="38">
        <v>45565</v>
      </c>
    </row>
    <row r="16" spans="2:8">
      <c r="B16" s="17" t="s">
        <v>864</v>
      </c>
      <c r="C16" s="38">
        <v>45534</v>
      </c>
      <c r="D16" s="19" t="s">
        <v>481</v>
      </c>
      <c r="E16" s="19" t="s">
        <v>865</v>
      </c>
      <c r="F16" s="20">
        <v>95871.679999999993</v>
      </c>
      <c r="G16" s="21" t="s">
        <v>667</v>
      </c>
      <c r="H16" s="38">
        <v>45565</v>
      </c>
    </row>
    <row r="17" spans="2:8">
      <c r="B17" s="17" t="s">
        <v>866</v>
      </c>
      <c r="C17" s="38">
        <v>45518</v>
      </c>
      <c r="D17" s="19" t="s">
        <v>867</v>
      </c>
      <c r="E17" s="19" t="s">
        <v>868</v>
      </c>
      <c r="F17" s="20">
        <v>229510</v>
      </c>
      <c r="G17" s="21" t="s">
        <v>667</v>
      </c>
      <c r="H17" s="38">
        <v>45565</v>
      </c>
    </row>
    <row r="18" spans="2:8" ht="52.5">
      <c r="B18" s="17" t="s">
        <v>869</v>
      </c>
      <c r="C18" s="38">
        <v>45527</v>
      </c>
      <c r="D18" s="19" t="s">
        <v>421</v>
      </c>
      <c r="E18" s="19" t="s">
        <v>870</v>
      </c>
      <c r="F18" s="20">
        <v>22610.02</v>
      </c>
      <c r="G18" s="21" t="s">
        <v>667</v>
      </c>
      <c r="H18" s="38">
        <v>45565</v>
      </c>
    </row>
    <row r="19" spans="2:8">
      <c r="B19" s="17" t="s">
        <v>871</v>
      </c>
      <c r="C19" s="38">
        <v>45527</v>
      </c>
      <c r="D19" s="19" t="s">
        <v>872</v>
      </c>
      <c r="E19" s="19" t="s">
        <v>873</v>
      </c>
      <c r="F19" s="20">
        <v>102636.4</v>
      </c>
      <c r="G19" s="21" t="s">
        <v>667</v>
      </c>
      <c r="H19" s="38">
        <v>45565</v>
      </c>
    </row>
    <row r="20" spans="2:8">
      <c r="B20" s="17" t="s">
        <v>824</v>
      </c>
      <c r="C20" s="38">
        <v>45504</v>
      </c>
      <c r="D20" s="19" t="s">
        <v>874</v>
      </c>
      <c r="E20" s="19" t="s">
        <v>875</v>
      </c>
      <c r="F20" s="20">
        <v>42195</v>
      </c>
      <c r="G20" s="21" t="s">
        <v>667</v>
      </c>
      <c r="H20" s="38">
        <v>45565</v>
      </c>
    </row>
    <row r="21" spans="2:8">
      <c r="B21" s="17" t="s">
        <v>634</v>
      </c>
      <c r="C21" s="38" t="s">
        <v>876</v>
      </c>
      <c r="D21" s="19" t="s">
        <v>303</v>
      </c>
      <c r="E21" s="19" t="s">
        <v>877</v>
      </c>
      <c r="F21" s="20">
        <v>161070</v>
      </c>
      <c r="G21" s="21" t="s">
        <v>667</v>
      </c>
      <c r="H21" s="38">
        <v>45565</v>
      </c>
    </row>
    <row r="22" spans="2:8">
      <c r="B22" s="17" t="s">
        <v>878</v>
      </c>
      <c r="C22" s="38">
        <v>45525</v>
      </c>
      <c r="D22" s="19" t="s">
        <v>879</v>
      </c>
      <c r="E22" s="19" t="s">
        <v>880</v>
      </c>
      <c r="F22" s="20">
        <v>658300</v>
      </c>
      <c r="G22" s="21" t="s">
        <v>667</v>
      </c>
      <c r="H22" s="38">
        <v>45565</v>
      </c>
    </row>
    <row r="23" spans="2:8">
      <c r="B23" s="17" t="s">
        <v>881</v>
      </c>
      <c r="C23" s="38">
        <v>45539</v>
      </c>
      <c r="D23" s="19" t="s">
        <v>882</v>
      </c>
      <c r="E23" s="19" t="s">
        <v>883</v>
      </c>
      <c r="F23" s="20">
        <v>2360</v>
      </c>
      <c r="G23" s="21" t="s">
        <v>667</v>
      </c>
      <c r="H23" s="38">
        <v>45565</v>
      </c>
    </row>
    <row r="24" spans="2:8">
      <c r="B24" s="26"/>
      <c r="C24" s="26"/>
      <c r="D24" s="26"/>
      <c r="E24" s="26" t="s">
        <v>39</v>
      </c>
      <c r="F24" s="24">
        <f>SUBTOTAL(109,Tabla4346789101112131415161718192021232425262728293031323334[MONTO])</f>
        <v>1347731.1</v>
      </c>
      <c r="G24" s="25"/>
      <c r="H24" s="26"/>
    </row>
    <row r="25" spans="2:8">
      <c r="B25" s="29" t="s">
        <v>40</v>
      </c>
      <c r="C25" s="29"/>
      <c r="D25" s="29"/>
      <c r="E25" s="29"/>
      <c r="G25" s="35"/>
      <c r="H25" s="29"/>
    </row>
    <row r="26" spans="2:8">
      <c r="B26" s="29"/>
      <c r="C26" s="29"/>
      <c r="D26" s="29"/>
      <c r="E26" s="29"/>
      <c r="G26" s="35"/>
      <c r="H26" s="29"/>
    </row>
    <row r="27" spans="2:8">
      <c r="B27" s="28" t="s">
        <v>41</v>
      </c>
      <c r="C27" s="29"/>
      <c r="D27" s="29"/>
      <c r="E27" s="28" t="s">
        <v>42</v>
      </c>
      <c r="G27" s="28" t="s">
        <v>43</v>
      </c>
      <c r="H27" s="29"/>
    </row>
    <row r="28" spans="2:8">
      <c r="B28" s="29"/>
      <c r="C28" s="29"/>
      <c r="D28" s="29"/>
      <c r="E28" s="29"/>
      <c r="G28" s="35"/>
      <c r="H28" s="29"/>
    </row>
    <row r="29" spans="2:8">
      <c r="B29" s="29"/>
      <c r="C29" s="29"/>
      <c r="D29" s="29"/>
      <c r="E29" s="29"/>
      <c r="G29" s="35"/>
      <c r="H29" s="29"/>
    </row>
    <row r="30" spans="2:8">
      <c r="B30" s="36" t="s">
        <v>44</v>
      </c>
      <c r="E30" s="30" t="s">
        <v>45</v>
      </c>
      <c r="G30" s="30" t="s">
        <v>46</v>
      </c>
    </row>
    <row r="31" spans="2:8">
      <c r="B31" s="36" t="s">
        <v>705</v>
      </c>
      <c r="E31" s="30" t="s">
        <v>48</v>
      </c>
      <c r="G31" s="30" t="s">
        <v>49</v>
      </c>
    </row>
    <row r="32" spans="2:8">
      <c r="B32" s="28" t="s">
        <v>855</v>
      </c>
      <c r="E32" s="30" t="s">
        <v>856</v>
      </c>
      <c r="F32" s="37"/>
      <c r="G32" s="30" t="s">
        <v>52</v>
      </c>
    </row>
    <row r="34" spans="2:5">
      <c r="E34" s="37"/>
    </row>
    <row r="35" spans="2:5">
      <c r="E35" s="37"/>
    </row>
    <row r="36" spans="2:5">
      <c r="E36" s="37"/>
    </row>
    <row r="38" spans="2:5">
      <c r="B38" s="29"/>
    </row>
    <row r="51" spans="5:5">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c r="B1" s="29"/>
      <c r="C1" s="29"/>
      <c r="D1" s="29"/>
      <c r="E1" s="29"/>
      <c r="F1" s="29"/>
    </row>
    <row r="2" spans="2:6">
      <c r="B2" s="47" t="s">
        <v>0</v>
      </c>
      <c r="C2" s="47"/>
      <c r="D2" s="47"/>
      <c r="E2" s="47"/>
      <c r="F2" s="47"/>
    </row>
    <row r="3" spans="2:6">
      <c r="B3" s="48" t="s">
        <v>1</v>
      </c>
      <c r="C3" s="47"/>
      <c r="D3" s="47"/>
      <c r="E3" s="47"/>
      <c r="F3" s="47"/>
    </row>
    <row r="4" spans="2:6">
      <c r="B4" s="47" t="s">
        <v>2</v>
      </c>
      <c r="C4" s="47"/>
      <c r="D4" s="47"/>
      <c r="E4" s="47"/>
      <c r="F4" s="47"/>
    </row>
    <row r="5" spans="2:6" ht="28.5" customHeight="1">
      <c r="B5" s="47"/>
      <c r="C5" s="47"/>
      <c r="D5" s="47"/>
      <c r="E5" s="47"/>
      <c r="F5" s="47"/>
    </row>
    <row r="6" spans="2:6">
      <c r="B6" s="49" t="s">
        <v>857</v>
      </c>
      <c r="C6" s="49"/>
      <c r="D6" s="49"/>
      <c r="E6" s="49"/>
      <c r="F6" s="49"/>
    </row>
    <row r="7" spans="2:6" ht="28.5" customHeight="1">
      <c r="B7" s="47" t="s">
        <v>0</v>
      </c>
      <c r="C7" s="47"/>
      <c r="D7" s="47"/>
      <c r="E7" s="47"/>
      <c r="F7" s="47"/>
    </row>
    <row r="8" spans="2:6" ht="21" customHeight="1">
      <c r="B8" s="47"/>
      <c r="C8" s="47"/>
      <c r="D8" s="47"/>
      <c r="E8" s="47"/>
      <c r="F8" s="47"/>
    </row>
    <row r="9" spans="2:6">
      <c r="B9" s="42" t="s">
        <v>4</v>
      </c>
      <c r="C9" s="42"/>
      <c r="D9" s="42"/>
      <c r="E9" s="29"/>
      <c r="F9" s="29"/>
    </row>
    <row r="10" spans="2:6">
      <c r="B10" s="29"/>
      <c r="C10" s="29"/>
      <c r="D10" s="29"/>
      <c r="E10" s="29"/>
      <c r="F10" s="29"/>
    </row>
    <row r="11" spans="2:6" ht="27" thickBot="1">
      <c r="B11" s="32"/>
      <c r="C11" s="32"/>
      <c r="D11" s="32"/>
      <c r="E11" s="32"/>
      <c r="F11" s="32"/>
    </row>
    <row r="12" spans="2:6" ht="53.25" thickBot="1">
      <c r="B12" s="39" t="s">
        <v>437</v>
      </c>
      <c r="C12" s="33" t="s">
        <v>6</v>
      </c>
      <c r="D12" s="33" t="s">
        <v>7</v>
      </c>
      <c r="E12" s="33" t="s">
        <v>8</v>
      </c>
      <c r="F12" s="33" t="s">
        <v>9</v>
      </c>
    </row>
    <row r="13" spans="2:6">
      <c r="B13" s="17" t="s">
        <v>871</v>
      </c>
      <c r="C13" s="38">
        <v>45527</v>
      </c>
      <c r="D13" s="19" t="s">
        <v>872</v>
      </c>
      <c r="E13" s="19" t="s">
        <v>873</v>
      </c>
      <c r="F13" s="20">
        <v>102636.4</v>
      </c>
    </row>
    <row r="14" spans="2:6">
      <c r="B14" s="17" t="s">
        <v>824</v>
      </c>
      <c r="C14" s="38">
        <v>45504</v>
      </c>
      <c r="D14" s="19" t="s">
        <v>874</v>
      </c>
      <c r="E14" s="19" t="s">
        <v>875</v>
      </c>
      <c r="F14" s="20">
        <v>42195</v>
      </c>
    </row>
    <row r="15" spans="2:6">
      <c r="B15" s="17" t="s">
        <v>634</v>
      </c>
      <c r="C15" s="38" t="s">
        <v>876</v>
      </c>
      <c r="D15" s="19" t="s">
        <v>303</v>
      </c>
      <c r="E15" s="19" t="s">
        <v>877</v>
      </c>
      <c r="F15" s="20">
        <v>161070</v>
      </c>
    </row>
    <row r="16" spans="2:6">
      <c r="B16" s="17" t="s">
        <v>878</v>
      </c>
      <c r="C16" s="38">
        <v>45525</v>
      </c>
      <c r="D16" s="19" t="s">
        <v>879</v>
      </c>
      <c r="E16" s="19" t="s">
        <v>880</v>
      </c>
      <c r="F16" s="20">
        <v>658300</v>
      </c>
    </row>
    <row r="17" spans="2:6">
      <c r="B17" s="26"/>
      <c r="C17" s="26"/>
      <c r="D17" s="26"/>
      <c r="E17" s="26" t="s">
        <v>39</v>
      </c>
      <c r="F17" s="24">
        <f>SUBTOTAL(109,Tabla434678910111213141516171819202123242526272829303132333435[MONTO])</f>
        <v>964201.4</v>
      </c>
    </row>
    <row r="18" spans="2:6">
      <c r="B18" s="29" t="s">
        <v>40</v>
      </c>
      <c r="C18" s="29"/>
      <c r="D18" s="29"/>
      <c r="E18" s="29"/>
    </row>
    <row r="19" spans="2:6">
      <c r="B19" s="29"/>
      <c r="C19" s="29"/>
      <c r="D19" s="29"/>
      <c r="E19" s="29"/>
    </row>
    <row r="20" spans="2:6">
      <c r="B20" s="28" t="s">
        <v>41</v>
      </c>
      <c r="C20" s="29"/>
      <c r="D20" s="29"/>
      <c r="E20" s="28" t="s">
        <v>42</v>
      </c>
    </row>
    <row r="21" spans="2:6">
      <c r="B21" s="29"/>
      <c r="C21" s="29"/>
      <c r="D21" s="29"/>
      <c r="E21" s="29"/>
    </row>
    <row r="22" spans="2:6">
      <c r="B22" s="29"/>
      <c r="C22" s="29"/>
      <c r="D22" s="29"/>
      <c r="E22" s="29"/>
    </row>
    <row r="23" spans="2:6">
      <c r="B23" s="36" t="s">
        <v>44</v>
      </c>
      <c r="E23" s="30" t="s">
        <v>45</v>
      </c>
    </row>
    <row r="24" spans="2:6">
      <c r="B24" s="36" t="s">
        <v>705</v>
      </c>
      <c r="E24" s="30" t="s">
        <v>48</v>
      </c>
    </row>
    <row r="25" spans="2:6">
      <c r="B25" s="28" t="s">
        <v>855</v>
      </c>
      <c r="E25" s="30" t="s">
        <v>856</v>
      </c>
      <c r="F25" s="37"/>
    </row>
    <row r="27" spans="2:6">
      <c r="E27" s="37"/>
    </row>
    <row r="28" spans="2:6">
      <c r="E28" s="37"/>
    </row>
    <row r="29" spans="2:6">
      <c r="E29" s="37"/>
    </row>
    <row r="31" spans="2:6">
      <c r="B31" s="29"/>
    </row>
    <row r="44" spans="5:5">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defaultColWidth="11.42578125" defaultRowHeight="26.25"/>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95</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c r="B11" s="32"/>
      <c r="C11" s="32"/>
      <c r="D11" s="32"/>
      <c r="E11" s="32"/>
      <c r="F11" s="32"/>
      <c r="G11" s="32"/>
      <c r="H11" s="32"/>
    </row>
    <row r="12" spans="2:8" ht="35.1" customHeigh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44681</v>
      </c>
    </row>
    <row r="14" spans="2:8" ht="52.5">
      <c r="B14" s="17">
        <v>156</v>
      </c>
      <c r="C14" s="18">
        <v>44531</v>
      </c>
      <c r="D14" s="19" t="s">
        <v>54</v>
      </c>
      <c r="E14" s="19" t="s">
        <v>55</v>
      </c>
      <c r="F14" s="20">
        <v>77563.199999999997</v>
      </c>
      <c r="G14" s="21" t="s">
        <v>15</v>
      </c>
      <c r="H14" s="18">
        <v>44681</v>
      </c>
    </row>
    <row r="15" spans="2:8">
      <c r="B15" s="17" t="s">
        <v>59</v>
      </c>
      <c r="C15" s="18">
        <v>44545</v>
      </c>
      <c r="D15" s="19" t="s">
        <v>60</v>
      </c>
      <c r="E15" s="19" t="s">
        <v>61</v>
      </c>
      <c r="F15" s="20">
        <v>37789.5</v>
      </c>
      <c r="G15" s="21" t="s">
        <v>15</v>
      </c>
      <c r="H15" s="18">
        <v>44681</v>
      </c>
    </row>
    <row r="16" spans="2:8">
      <c r="B16" s="17" t="s">
        <v>77</v>
      </c>
      <c r="C16" s="18">
        <v>44637</v>
      </c>
      <c r="D16" s="19" t="s">
        <v>78</v>
      </c>
      <c r="E16" s="19" t="s">
        <v>79</v>
      </c>
      <c r="F16" s="20">
        <v>10152.719999999999</v>
      </c>
      <c r="G16" s="21" t="s">
        <v>15</v>
      </c>
      <c r="H16" s="18">
        <v>44681</v>
      </c>
    </row>
    <row r="17" spans="2:8">
      <c r="B17" s="17" t="s">
        <v>96</v>
      </c>
      <c r="C17" s="18">
        <v>44642</v>
      </c>
      <c r="D17" s="19" t="s">
        <v>84</v>
      </c>
      <c r="E17" s="19" t="s">
        <v>85</v>
      </c>
      <c r="F17" s="20">
        <v>522445</v>
      </c>
      <c r="G17" s="21" t="s">
        <v>15</v>
      </c>
      <c r="H17" s="18">
        <v>44681</v>
      </c>
    </row>
    <row r="18" spans="2:8" ht="52.5">
      <c r="B18" s="17" t="s">
        <v>91</v>
      </c>
      <c r="C18" s="18">
        <v>44650</v>
      </c>
      <c r="D18" s="19" t="s">
        <v>92</v>
      </c>
      <c r="E18" s="19" t="s">
        <v>93</v>
      </c>
      <c r="F18" s="20">
        <v>275752.5</v>
      </c>
      <c r="G18" s="21" t="s">
        <v>15</v>
      </c>
      <c r="H18" s="18">
        <v>44681</v>
      </c>
    </row>
    <row r="19" spans="2:8">
      <c r="B19" s="17" t="s">
        <v>97</v>
      </c>
      <c r="C19" s="38">
        <v>44650</v>
      </c>
      <c r="D19" s="19" t="s">
        <v>98</v>
      </c>
      <c r="E19" s="19" t="s">
        <v>85</v>
      </c>
      <c r="F19" s="20">
        <v>594981</v>
      </c>
      <c r="G19" s="21" t="s">
        <v>15</v>
      </c>
      <c r="H19" s="18">
        <v>44681</v>
      </c>
    </row>
    <row r="20" spans="2:8">
      <c r="B20" s="17" t="s">
        <v>99</v>
      </c>
      <c r="C20" s="18">
        <v>44669</v>
      </c>
      <c r="D20" s="19" t="s">
        <v>35</v>
      </c>
      <c r="E20" s="19" t="s">
        <v>100</v>
      </c>
      <c r="F20" s="20">
        <v>204145.6</v>
      </c>
      <c r="G20" s="21" t="s">
        <v>15</v>
      </c>
      <c r="H20" s="18">
        <v>44681</v>
      </c>
    </row>
    <row r="21" spans="2:8">
      <c r="B21" s="17" t="s">
        <v>101</v>
      </c>
      <c r="C21" s="38">
        <v>44672</v>
      </c>
      <c r="D21" s="19" t="s">
        <v>102</v>
      </c>
      <c r="E21" s="19" t="s">
        <v>103</v>
      </c>
      <c r="F21" s="20">
        <v>11879.36</v>
      </c>
      <c r="G21" s="21" t="s">
        <v>15</v>
      </c>
      <c r="H21" s="18">
        <v>44681</v>
      </c>
    </row>
    <row r="22" spans="2:8">
      <c r="B22" s="17" t="s">
        <v>104</v>
      </c>
      <c r="C22" s="38">
        <v>44673</v>
      </c>
      <c r="D22" s="19" t="s">
        <v>67</v>
      </c>
      <c r="E22" s="19" t="s">
        <v>68</v>
      </c>
      <c r="F22" s="20">
        <v>78648.5</v>
      </c>
      <c r="G22" s="21" t="s">
        <v>15</v>
      </c>
      <c r="H22" s="18">
        <v>44681</v>
      </c>
    </row>
    <row r="23" spans="2:8">
      <c r="B23" s="17" t="s">
        <v>105</v>
      </c>
      <c r="C23" s="38">
        <v>44677</v>
      </c>
      <c r="D23" s="19" t="s">
        <v>106</v>
      </c>
      <c r="E23" s="19" t="s">
        <v>107</v>
      </c>
      <c r="F23" s="20">
        <v>12336</v>
      </c>
      <c r="G23" s="21" t="s">
        <v>15</v>
      </c>
      <c r="H23" s="18">
        <v>44681</v>
      </c>
    </row>
    <row r="24" spans="2:8">
      <c r="B24" s="17" t="s">
        <v>108</v>
      </c>
      <c r="C24" s="18">
        <v>44679</v>
      </c>
      <c r="D24" s="19" t="s">
        <v>26</v>
      </c>
      <c r="E24" s="19" t="s">
        <v>109</v>
      </c>
      <c r="F24" s="20">
        <v>425833.17</v>
      </c>
      <c r="G24" s="21" t="s">
        <v>15</v>
      </c>
      <c r="H24" s="18">
        <v>44681</v>
      </c>
    </row>
    <row r="25" spans="2:8">
      <c r="B25" s="17" t="s">
        <v>31</v>
      </c>
      <c r="C25" s="18">
        <v>44681</v>
      </c>
      <c r="D25" s="19" t="s">
        <v>37</v>
      </c>
      <c r="E25" s="19" t="s">
        <v>38</v>
      </c>
      <c r="F25" s="20">
        <v>3581450</v>
      </c>
      <c r="G25" s="21" t="s">
        <v>15</v>
      </c>
      <c r="H25" s="18">
        <v>44681</v>
      </c>
    </row>
    <row r="26" spans="2:8">
      <c r="B26" s="26"/>
      <c r="C26" s="26"/>
      <c r="D26" s="26"/>
      <c r="E26" s="26" t="s">
        <v>39</v>
      </c>
      <c r="F26" s="24">
        <f>SUBTOTAL(109,Tabla434[MONTO])</f>
        <v>5903391.0099999998</v>
      </c>
      <c r="G26" s="25"/>
      <c r="H26" s="26"/>
    </row>
    <row r="27" spans="2:8">
      <c r="B27" s="29" t="s">
        <v>40</v>
      </c>
      <c r="C27" s="29"/>
      <c r="D27" s="29"/>
      <c r="E27" s="29"/>
      <c r="G27" s="35"/>
      <c r="H27" s="29"/>
    </row>
    <row r="28" spans="2:8">
      <c r="B28" s="29"/>
      <c r="C28" s="29"/>
      <c r="D28" s="29"/>
      <c r="E28" s="29"/>
      <c r="G28" s="35"/>
      <c r="H28" s="29"/>
    </row>
    <row r="29" spans="2:8">
      <c r="B29" s="28" t="s">
        <v>41</v>
      </c>
      <c r="C29" s="29"/>
      <c r="D29" s="29"/>
      <c r="E29" s="28" t="s">
        <v>42</v>
      </c>
      <c r="G29" s="28" t="s">
        <v>43</v>
      </c>
      <c r="H29" s="29"/>
    </row>
    <row r="30" spans="2:8">
      <c r="B30" s="29"/>
      <c r="C30" s="29"/>
      <c r="D30" s="29"/>
      <c r="E30" s="29"/>
      <c r="G30" s="35"/>
      <c r="H30" s="29"/>
    </row>
    <row r="31" spans="2:8">
      <c r="B31" s="29"/>
      <c r="C31" s="29"/>
      <c r="D31" s="29"/>
      <c r="E31" s="29"/>
      <c r="G31" s="35"/>
      <c r="H31" s="29"/>
    </row>
    <row r="32" spans="2:8">
      <c r="B32" s="36" t="s">
        <v>44</v>
      </c>
      <c r="E32" s="30" t="s">
        <v>45</v>
      </c>
      <c r="G32" s="30" t="s">
        <v>46</v>
      </c>
    </row>
    <row r="33" spans="2:7">
      <c r="B33" s="36" t="s">
        <v>47</v>
      </c>
      <c r="E33" s="30" t="s">
        <v>48</v>
      </c>
      <c r="G33" s="30" t="s">
        <v>49</v>
      </c>
    </row>
    <row r="34" spans="2:7">
      <c r="B34" s="28" t="s">
        <v>50</v>
      </c>
      <c r="E34" s="30" t="s">
        <v>51</v>
      </c>
      <c r="F34" s="37"/>
      <c r="G34" s="30" t="s">
        <v>52</v>
      </c>
    </row>
    <row r="36" spans="2:7">
      <c r="E36" s="37"/>
    </row>
    <row r="37" spans="2:7">
      <c r="E37" s="37"/>
    </row>
    <row r="38" spans="2:7">
      <c r="E38" s="37"/>
    </row>
    <row r="40" spans="2:7">
      <c r="B40" s="29"/>
    </row>
    <row r="53" spans="5:5">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defaultColWidth="11.42578125" defaultRowHeight="26.25"/>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110</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44712</v>
      </c>
    </row>
    <row r="14" spans="2:8" ht="52.5">
      <c r="B14" s="17">
        <v>156</v>
      </c>
      <c r="C14" s="18">
        <v>44531</v>
      </c>
      <c r="D14" s="19" t="s">
        <v>54</v>
      </c>
      <c r="E14" s="19" t="s">
        <v>55</v>
      </c>
      <c r="F14" s="20">
        <v>77563.199999999997</v>
      </c>
      <c r="G14" s="21" t="s">
        <v>15</v>
      </c>
      <c r="H14" s="18">
        <v>44712</v>
      </c>
    </row>
    <row r="15" spans="2:8">
      <c r="B15" s="17" t="s">
        <v>77</v>
      </c>
      <c r="C15" s="18">
        <v>44637</v>
      </c>
      <c r="D15" s="19" t="s">
        <v>78</v>
      </c>
      <c r="E15" s="19" t="s">
        <v>79</v>
      </c>
      <c r="F15" s="20">
        <v>10152.719999999999</v>
      </c>
      <c r="G15" s="21" t="s">
        <v>15</v>
      </c>
      <c r="H15" s="18">
        <v>44712</v>
      </c>
    </row>
    <row r="16" spans="2:8">
      <c r="B16" s="17" t="s">
        <v>111</v>
      </c>
      <c r="C16" s="38">
        <v>44696</v>
      </c>
      <c r="D16" s="19" t="s">
        <v>112</v>
      </c>
      <c r="E16" s="19" t="s">
        <v>113</v>
      </c>
      <c r="F16" s="20">
        <v>34456</v>
      </c>
      <c r="G16" s="21" t="s">
        <v>15</v>
      </c>
      <c r="H16" s="18">
        <v>44712</v>
      </c>
    </row>
    <row r="17" spans="2:8">
      <c r="B17" s="17" t="s">
        <v>114</v>
      </c>
      <c r="C17" s="18">
        <v>44700</v>
      </c>
      <c r="D17" s="19" t="s">
        <v>35</v>
      </c>
      <c r="E17" s="19" t="s">
        <v>115</v>
      </c>
      <c r="F17" s="20">
        <v>206141.44</v>
      </c>
      <c r="G17" s="21" t="s">
        <v>15</v>
      </c>
      <c r="H17" s="18">
        <v>44712</v>
      </c>
    </row>
    <row r="18" spans="2:8">
      <c r="B18" s="17" t="s">
        <v>116</v>
      </c>
      <c r="C18" s="38">
        <v>44705</v>
      </c>
      <c r="D18" s="19" t="s">
        <v>117</v>
      </c>
      <c r="E18" s="19" t="s">
        <v>118</v>
      </c>
      <c r="F18" s="20">
        <v>69030</v>
      </c>
      <c r="G18" s="21" t="s">
        <v>15</v>
      </c>
      <c r="H18" s="18">
        <v>44712</v>
      </c>
    </row>
    <row r="19" spans="2:8">
      <c r="B19" s="17" t="s">
        <v>119</v>
      </c>
      <c r="C19" s="38">
        <v>44707</v>
      </c>
      <c r="D19" s="19" t="s">
        <v>120</v>
      </c>
      <c r="E19" s="19" t="s">
        <v>121</v>
      </c>
      <c r="F19" s="20">
        <v>3776</v>
      </c>
      <c r="G19" s="21" t="s">
        <v>15</v>
      </c>
      <c r="H19" s="18">
        <v>44712</v>
      </c>
    </row>
    <row r="20" spans="2:8">
      <c r="B20" s="17" t="s">
        <v>122</v>
      </c>
      <c r="C20" s="18">
        <v>44709</v>
      </c>
      <c r="D20" s="19" t="s">
        <v>26</v>
      </c>
      <c r="E20" s="19" t="s">
        <v>123</v>
      </c>
      <c r="F20" s="20">
        <v>437257.87</v>
      </c>
      <c r="G20" s="21" t="s">
        <v>15</v>
      </c>
      <c r="H20" s="18">
        <v>44712</v>
      </c>
    </row>
    <row r="21" spans="2:8">
      <c r="B21" s="17" t="s">
        <v>124</v>
      </c>
      <c r="C21" s="38">
        <v>44711</v>
      </c>
      <c r="D21" s="19" t="s">
        <v>125</v>
      </c>
      <c r="E21" s="19" t="s">
        <v>126</v>
      </c>
      <c r="F21" s="20">
        <v>98500</v>
      </c>
      <c r="G21" s="21" t="s">
        <v>15</v>
      </c>
      <c r="H21" s="18">
        <v>44712</v>
      </c>
    </row>
    <row r="22" spans="2:8">
      <c r="B22" s="17" t="s">
        <v>31</v>
      </c>
      <c r="C22" s="18">
        <v>44712</v>
      </c>
      <c r="D22" s="19" t="s">
        <v>37</v>
      </c>
      <c r="E22" s="19" t="s">
        <v>38</v>
      </c>
      <c r="F22" s="20">
        <v>1467500</v>
      </c>
      <c r="G22" s="21" t="s">
        <v>15</v>
      </c>
      <c r="H22" s="18">
        <v>44712</v>
      </c>
    </row>
    <row r="23" spans="2:8">
      <c r="B23" s="26"/>
      <c r="C23" s="26"/>
      <c r="D23" s="26"/>
      <c r="E23" s="26" t="s">
        <v>39</v>
      </c>
      <c r="F23" s="24">
        <f>SUBTOTAL(109,Tabla4346[MONTO])</f>
        <v>2474791.69</v>
      </c>
      <c r="G23" s="25"/>
      <c r="H23" s="26"/>
    </row>
    <row r="24" spans="2:8">
      <c r="B24" s="29" t="s">
        <v>40</v>
      </c>
      <c r="C24" s="29"/>
      <c r="D24" s="29"/>
      <c r="E24" s="29"/>
      <c r="G24" s="35"/>
      <c r="H24" s="29"/>
    </row>
    <row r="25" spans="2:8">
      <c r="B25" s="29"/>
      <c r="C25" s="29"/>
      <c r="D25" s="29"/>
      <c r="E25" s="29"/>
      <c r="G25" s="35"/>
      <c r="H25" s="29"/>
    </row>
    <row r="26" spans="2:8">
      <c r="B26" s="28" t="s">
        <v>41</v>
      </c>
      <c r="C26" s="29"/>
      <c r="D26" s="29"/>
      <c r="E26" s="28" t="s">
        <v>42</v>
      </c>
      <c r="G26" s="28" t="s">
        <v>43</v>
      </c>
      <c r="H26" s="29"/>
    </row>
    <row r="27" spans="2:8">
      <c r="B27" s="29"/>
      <c r="C27" s="29"/>
      <c r="D27" s="29"/>
      <c r="E27" s="29"/>
      <c r="G27" s="35"/>
      <c r="H27" s="29"/>
    </row>
    <row r="28" spans="2:8">
      <c r="B28" s="29"/>
      <c r="C28" s="29"/>
      <c r="D28" s="29"/>
      <c r="E28" s="29"/>
      <c r="G28" s="35"/>
      <c r="H28" s="29"/>
    </row>
    <row r="29" spans="2:8">
      <c r="B29" s="36" t="s">
        <v>44</v>
      </c>
      <c r="E29" s="30" t="s">
        <v>45</v>
      </c>
      <c r="G29" s="30" t="s">
        <v>46</v>
      </c>
    </row>
    <row r="30" spans="2:8">
      <c r="B30" s="36" t="s">
        <v>47</v>
      </c>
      <c r="E30" s="30" t="s">
        <v>48</v>
      </c>
      <c r="G30" s="30" t="s">
        <v>49</v>
      </c>
    </row>
    <row r="31" spans="2:8">
      <c r="B31" s="28" t="s">
        <v>50</v>
      </c>
      <c r="E31" s="30" t="s">
        <v>51</v>
      </c>
      <c r="F31" s="37"/>
      <c r="G31" s="30" t="s">
        <v>52</v>
      </c>
    </row>
    <row r="33" spans="2:5">
      <c r="E33" s="37"/>
    </row>
    <row r="34" spans="2:5">
      <c r="E34" s="37"/>
    </row>
    <row r="35" spans="2:5">
      <c r="E35" s="37"/>
    </row>
    <row r="37" spans="2:5">
      <c r="B37" s="29"/>
    </row>
    <row r="50" spans="5:5">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127</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44773</v>
      </c>
    </row>
    <row r="14" spans="2:8" ht="52.5">
      <c r="B14" s="17">
        <v>156</v>
      </c>
      <c r="C14" s="18">
        <v>44531</v>
      </c>
      <c r="D14" s="19" t="s">
        <v>54</v>
      </c>
      <c r="E14" s="19" t="s">
        <v>55</v>
      </c>
      <c r="F14" s="20">
        <v>77563.199999999997</v>
      </c>
      <c r="G14" s="21" t="s">
        <v>15</v>
      </c>
      <c r="H14" s="18">
        <v>44773</v>
      </c>
    </row>
    <row r="15" spans="2:8">
      <c r="B15" s="17" t="s">
        <v>77</v>
      </c>
      <c r="C15" s="38">
        <v>44637</v>
      </c>
      <c r="D15" s="19" t="s">
        <v>128</v>
      </c>
      <c r="E15" s="19" t="s">
        <v>129</v>
      </c>
      <c r="F15" s="20">
        <v>10152.719999999999</v>
      </c>
      <c r="G15" s="21" t="s">
        <v>15</v>
      </c>
      <c r="H15" s="18">
        <v>44773</v>
      </c>
    </row>
    <row r="16" spans="2:8">
      <c r="B16" s="17" t="s">
        <v>130</v>
      </c>
      <c r="C16" s="38">
        <v>44691</v>
      </c>
      <c r="D16" s="19" t="s">
        <v>131</v>
      </c>
      <c r="E16" s="19" t="s">
        <v>132</v>
      </c>
      <c r="F16" s="20">
        <v>75862.2</v>
      </c>
      <c r="G16" s="21" t="s">
        <v>15</v>
      </c>
      <c r="H16" s="18">
        <v>44773</v>
      </c>
    </row>
    <row r="17" spans="2:8">
      <c r="B17" s="17" t="s">
        <v>111</v>
      </c>
      <c r="C17" s="38">
        <v>44696</v>
      </c>
      <c r="D17" s="19" t="s">
        <v>112</v>
      </c>
      <c r="E17" s="19" t="s">
        <v>133</v>
      </c>
      <c r="F17" s="20">
        <v>34456</v>
      </c>
      <c r="G17" s="21" t="s">
        <v>15</v>
      </c>
      <c r="H17" s="18">
        <v>44773</v>
      </c>
    </row>
    <row r="18" spans="2:8" ht="52.5">
      <c r="B18" s="17" t="s">
        <v>134</v>
      </c>
      <c r="C18" s="38">
        <v>44701</v>
      </c>
      <c r="D18" s="19" t="s">
        <v>135</v>
      </c>
      <c r="E18" s="19" t="s">
        <v>136</v>
      </c>
      <c r="F18" s="20">
        <v>44275</v>
      </c>
      <c r="G18" s="21" t="s">
        <v>15</v>
      </c>
      <c r="H18" s="18">
        <v>44773</v>
      </c>
    </row>
    <row r="19" spans="2:8">
      <c r="B19" s="17" t="s">
        <v>137</v>
      </c>
      <c r="C19" s="38">
        <v>44713</v>
      </c>
      <c r="D19" s="19" t="s">
        <v>138</v>
      </c>
      <c r="E19" s="19" t="s">
        <v>139</v>
      </c>
      <c r="F19" s="20">
        <v>234028</v>
      </c>
      <c r="G19" s="21" t="s">
        <v>15</v>
      </c>
      <c r="H19" s="18">
        <v>44773</v>
      </c>
    </row>
    <row r="20" spans="2:8">
      <c r="B20" s="17" t="s">
        <v>140</v>
      </c>
      <c r="C20" s="38">
        <v>44713</v>
      </c>
      <c r="D20" s="19" t="s">
        <v>63</v>
      </c>
      <c r="E20" s="19" t="s">
        <v>141</v>
      </c>
      <c r="F20" s="20">
        <v>2527.1999999999998</v>
      </c>
      <c r="G20" s="21" t="s">
        <v>15</v>
      </c>
      <c r="H20" s="18">
        <v>44773</v>
      </c>
    </row>
    <row r="21" spans="2:8" ht="52.5">
      <c r="B21" s="17" t="s">
        <v>142</v>
      </c>
      <c r="C21" s="38">
        <v>44715</v>
      </c>
      <c r="D21" s="19" t="s">
        <v>143</v>
      </c>
      <c r="E21" s="19" t="s">
        <v>144</v>
      </c>
      <c r="F21" s="20">
        <v>144406</v>
      </c>
      <c r="G21" s="21" t="s">
        <v>15</v>
      </c>
      <c r="H21" s="18">
        <v>44773</v>
      </c>
    </row>
    <row r="22" spans="2:8" ht="52.5">
      <c r="B22" s="17" t="s">
        <v>145</v>
      </c>
      <c r="C22" s="38">
        <v>44718</v>
      </c>
      <c r="D22" s="19" t="s">
        <v>146</v>
      </c>
      <c r="E22" s="19" t="s">
        <v>147</v>
      </c>
      <c r="F22" s="20">
        <v>19942</v>
      </c>
      <c r="G22" s="21" t="s">
        <v>15</v>
      </c>
      <c r="H22" s="18">
        <v>44773</v>
      </c>
    </row>
    <row r="23" spans="2:8" ht="52.5">
      <c r="B23" s="17" t="s">
        <v>148</v>
      </c>
      <c r="C23" s="38">
        <v>44722</v>
      </c>
      <c r="D23" s="19" t="s">
        <v>149</v>
      </c>
      <c r="E23" s="19" t="s">
        <v>150</v>
      </c>
      <c r="F23" s="20">
        <v>313526</v>
      </c>
      <c r="G23" s="21" t="s">
        <v>15</v>
      </c>
      <c r="H23" s="18">
        <v>44773</v>
      </c>
    </row>
    <row r="24" spans="2:8">
      <c r="B24" s="17" t="s">
        <v>151</v>
      </c>
      <c r="C24" s="38">
        <v>44725</v>
      </c>
      <c r="D24" s="19" t="s">
        <v>131</v>
      </c>
      <c r="E24" s="19" t="s">
        <v>132</v>
      </c>
      <c r="F24" s="20">
        <v>22230.02</v>
      </c>
      <c r="G24" s="21" t="s">
        <v>15</v>
      </c>
      <c r="H24" s="18">
        <v>44773</v>
      </c>
    </row>
    <row r="25" spans="2:8">
      <c r="B25" s="17" t="s">
        <v>152</v>
      </c>
      <c r="C25" s="38">
        <v>44725</v>
      </c>
      <c r="D25" s="19" t="s">
        <v>153</v>
      </c>
      <c r="E25" s="19" t="s">
        <v>154</v>
      </c>
      <c r="F25" s="20">
        <v>107691.28</v>
      </c>
      <c r="G25" s="21" t="s">
        <v>15</v>
      </c>
      <c r="H25" s="18">
        <v>44773</v>
      </c>
    </row>
    <row r="26" spans="2:8" ht="52.5">
      <c r="B26" s="17" t="s">
        <v>155</v>
      </c>
      <c r="C26" s="38">
        <v>44725</v>
      </c>
      <c r="D26" s="19" t="s">
        <v>156</v>
      </c>
      <c r="E26" s="19" t="s">
        <v>157</v>
      </c>
      <c r="F26" s="20">
        <v>159182.5</v>
      </c>
      <c r="G26" s="21" t="s">
        <v>15</v>
      </c>
      <c r="H26" s="18">
        <v>44773</v>
      </c>
    </row>
    <row r="27" spans="2:8" ht="52.5">
      <c r="B27" s="17" t="s">
        <v>158</v>
      </c>
      <c r="C27" s="18">
        <v>44727</v>
      </c>
      <c r="D27" s="19" t="s">
        <v>159</v>
      </c>
      <c r="E27" s="19" t="s">
        <v>160</v>
      </c>
      <c r="F27" s="20">
        <v>62000</v>
      </c>
      <c r="G27" s="21" t="s">
        <v>15</v>
      </c>
      <c r="H27" s="18">
        <v>44773</v>
      </c>
    </row>
    <row r="28" spans="2:8">
      <c r="B28" s="17" t="s">
        <v>161</v>
      </c>
      <c r="C28" s="38">
        <v>44729</v>
      </c>
      <c r="D28" s="19" t="s">
        <v>162</v>
      </c>
      <c r="E28" s="19" t="s">
        <v>163</v>
      </c>
      <c r="F28" s="20">
        <v>79948.399999999994</v>
      </c>
      <c r="G28" s="21" t="s">
        <v>15</v>
      </c>
      <c r="H28" s="18">
        <v>44773</v>
      </c>
    </row>
    <row r="29" spans="2:8">
      <c r="B29" s="17" t="s">
        <v>164</v>
      </c>
      <c r="C29" s="38">
        <v>44729</v>
      </c>
      <c r="D29" s="19" t="s">
        <v>84</v>
      </c>
      <c r="E29" s="19" t="s">
        <v>165</v>
      </c>
      <c r="F29" s="20">
        <v>60000.05</v>
      </c>
      <c r="G29" s="21" t="s">
        <v>15</v>
      </c>
      <c r="H29" s="18">
        <v>44773</v>
      </c>
    </row>
    <row r="30" spans="2:8" ht="52.5">
      <c r="B30" s="17" t="s">
        <v>166</v>
      </c>
      <c r="C30" s="38">
        <v>44729</v>
      </c>
      <c r="D30" s="19" t="s">
        <v>112</v>
      </c>
      <c r="E30" s="19" t="s">
        <v>167</v>
      </c>
      <c r="F30" s="20">
        <v>56061.8</v>
      </c>
      <c r="G30" s="21" t="s">
        <v>15</v>
      </c>
      <c r="H30" s="18">
        <v>44773</v>
      </c>
    </row>
    <row r="31" spans="2:8">
      <c r="B31" s="17" t="s">
        <v>168</v>
      </c>
      <c r="C31" s="38">
        <v>44729</v>
      </c>
      <c r="D31" s="19" t="s">
        <v>112</v>
      </c>
      <c r="E31" s="19" t="s">
        <v>169</v>
      </c>
      <c r="F31" s="20">
        <v>9322</v>
      </c>
      <c r="G31" s="21" t="s">
        <v>15</v>
      </c>
      <c r="H31" s="18">
        <v>44773</v>
      </c>
    </row>
    <row r="32" spans="2:8">
      <c r="B32" s="17" t="s">
        <v>170</v>
      </c>
      <c r="C32" s="38">
        <v>44729</v>
      </c>
      <c r="D32" s="19" t="s">
        <v>171</v>
      </c>
      <c r="E32" s="19" t="s">
        <v>172</v>
      </c>
      <c r="F32" s="20">
        <v>94400</v>
      </c>
      <c r="G32" s="21" t="s">
        <v>15</v>
      </c>
      <c r="H32" s="18">
        <v>44773</v>
      </c>
    </row>
    <row r="33" spans="2:8">
      <c r="B33" s="17" t="s">
        <v>173</v>
      </c>
      <c r="C33" s="38">
        <v>44732</v>
      </c>
      <c r="D33" s="19" t="s">
        <v>35</v>
      </c>
      <c r="E33" s="19" t="s">
        <v>174</v>
      </c>
      <c r="F33" s="20">
        <v>250986.31</v>
      </c>
      <c r="G33" s="21" t="s">
        <v>15</v>
      </c>
      <c r="H33" s="38"/>
    </row>
    <row r="34" spans="2:8" ht="52.5">
      <c r="B34" s="17" t="s">
        <v>175</v>
      </c>
      <c r="C34" s="38">
        <v>44734</v>
      </c>
      <c r="D34" s="19" t="s">
        <v>70</v>
      </c>
      <c r="E34" s="19" t="s">
        <v>176</v>
      </c>
      <c r="F34" s="20">
        <v>25990</v>
      </c>
      <c r="G34" s="21" t="s">
        <v>15</v>
      </c>
      <c r="H34" s="18">
        <v>44773</v>
      </c>
    </row>
    <row r="35" spans="2:8" ht="52.5">
      <c r="B35" s="17" t="s">
        <v>177</v>
      </c>
      <c r="C35" s="38">
        <v>44734</v>
      </c>
      <c r="D35" s="19" t="s">
        <v>178</v>
      </c>
      <c r="E35" s="19" t="s">
        <v>179</v>
      </c>
      <c r="F35" s="20">
        <v>25000</v>
      </c>
      <c r="G35" s="21" t="s">
        <v>15</v>
      </c>
      <c r="H35" s="38">
        <v>44773</v>
      </c>
    </row>
    <row r="36" spans="2:8">
      <c r="B36" s="17" t="s">
        <v>180</v>
      </c>
      <c r="C36" s="18">
        <v>44735</v>
      </c>
      <c r="D36" s="19" t="s">
        <v>181</v>
      </c>
      <c r="E36" s="19" t="s">
        <v>182</v>
      </c>
      <c r="F36" s="20">
        <v>59199.44</v>
      </c>
      <c r="G36" s="21" t="s">
        <v>15</v>
      </c>
      <c r="H36" s="18">
        <v>44773</v>
      </c>
    </row>
    <row r="37" spans="2:8" ht="52.5">
      <c r="B37" s="17" t="s">
        <v>183</v>
      </c>
      <c r="C37" s="38">
        <v>44735</v>
      </c>
      <c r="D37" s="19" t="s">
        <v>184</v>
      </c>
      <c r="E37" s="19" t="s">
        <v>185</v>
      </c>
      <c r="F37" s="20">
        <v>29415</v>
      </c>
      <c r="G37" s="21" t="s">
        <v>15</v>
      </c>
      <c r="H37" s="18">
        <v>44773</v>
      </c>
    </row>
    <row r="38" spans="2:8">
      <c r="B38" s="17" t="s">
        <v>186</v>
      </c>
      <c r="C38" s="38">
        <v>44740</v>
      </c>
      <c r="D38" s="19" t="s">
        <v>187</v>
      </c>
      <c r="E38" s="19" t="s">
        <v>188</v>
      </c>
      <c r="F38" s="20">
        <v>415317.04</v>
      </c>
      <c r="G38" s="21" t="s">
        <v>15</v>
      </c>
      <c r="H38" s="18">
        <v>44773</v>
      </c>
    </row>
    <row r="39" spans="2:8">
      <c r="B39" s="17" t="s">
        <v>31</v>
      </c>
      <c r="C39" s="38">
        <v>44742</v>
      </c>
      <c r="D39" s="19" t="s">
        <v>37</v>
      </c>
      <c r="E39" s="19" t="s">
        <v>38</v>
      </c>
      <c r="F39" s="20">
        <v>2222120</v>
      </c>
      <c r="G39" s="21" t="s">
        <v>15</v>
      </c>
      <c r="H39" s="18">
        <v>44773</v>
      </c>
    </row>
    <row r="40" spans="2:8">
      <c r="B40" s="17" t="s">
        <v>31</v>
      </c>
      <c r="C40" s="38">
        <v>44742</v>
      </c>
      <c r="D40" s="19" t="s">
        <v>37</v>
      </c>
      <c r="E40" s="19" t="s">
        <v>189</v>
      </c>
      <c r="F40" s="20">
        <v>1314000</v>
      </c>
      <c r="G40" s="21" t="s">
        <v>15</v>
      </c>
      <c r="H40" s="18">
        <v>44773</v>
      </c>
    </row>
    <row r="41" spans="2:8">
      <c r="B41" s="26"/>
      <c r="C41" s="26"/>
      <c r="D41" s="26"/>
      <c r="E41" s="26" t="s">
        <v>39</v>
      </c>
      <c r="F41" s="24">
        <f>SUBTOTAL(109,Tabla43467[MONTO])</f>
        <v>6020016.6200000001</v>
      </c>
      <c r="G41" s="25"/>
      <c r="H41" s="26"/>
    </row>
    <row r="42" spans="2:8">
      <c r="B42" s="29" t="s">
        <v>40</v>
      </c>
      <c r="C42" s="29"/>
      <c r="D42" s="29"/>
      <c r="E42" s="29"/>
      <c r="G42" s="35"/>
      <c r="H42" s="29"/>
    </row>
    <row r="43" spans="2:8">
      <c r="B43" s="29"/>
      <c r="C43" s="29"/>
      <c r="D43" s="29"/>
      <c r="E43" s="29"/>
      <c r="G43" s="35"/>
      <c r="H43" s="29"/>
    </row>
    <row r="44" spans="2:8">
      <c r="B44" s="28" t="s">
        <v>41</v>
      </c>
      <c r="C44" s="29"/>
      <c r="D44" s="29"/>
      <c r="E44" s="28" t="s">
        <v>42</v>
      </c>
      <c r="G44" s="28" t="s">
        <v>43</v>
      </c>
      <c r="H44" s="29"/>
    </row>
    <row r="45" spans="2:8">
      <c r="B45" s="29"/>
      <c r="C45" s="29"/>
      <c r="D45" s="29"/>
      <c r="E45" s="29"/>
      <c r="G45" s="35"/>
      <c r="H45" s="29"/>
    </row>
    <row r="46" spans="2:8">
      <c r="B46" s="29"/>
      <c r="C46" s="29"/>
      <c r="D46" s="29"/>
      <c r="E46" s="29"/>
      <c r="G46" s="35"/>
      <c r="H46" s="29"/>
    </row>
    <row r="47" spans="2:8">
      <c r="B47" s="36" t="s">
        <v>44</v>
      </c>
      <c r="E47" s="30" t="s">
        <v>45</v>
      </c>
      <c r="G47" s="30" t="s">
        <v>46</v>
      </c>
    </row>
    <row r="48" spans="2:8">
      <c r="B48" s="36" t="s">
        <v>47</v>
      </c>
      <c r="E48" s="30" t="s">
        <v>48</v>
      </c>
      <c r="G48" s="30" t="s">
        <v>49</v>
      </c>
    </row>
    <row r="49" spans="2:7">
      <c r="B49" s="28" t="s">
        <v>50</v>
      </c>
      <c r="E49" s="30" t="s">
        <v>51</v>
      </c>
      <c r="F49" s="37"/>
      <c r="G49" s="30" t="s">
        <v>52</v>
      </c>
    </row>
    <row r="51" spans="2:7">
      <c r="E51" s="37"/>
    </row>
    <row r="52" spans="2:7">
      <c r="E52" s="37"/>
    </row>
    <row r="53" spans="2:7">
      <c r="E53" s="37"/>
    </row>
    <row r="55" spans="2:7">
      <c r="B55" s="29"/>
    </row>
    <row r="68" spans="5:5">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190</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44804</v>
      </c>
    </row>
    <row r="14" spans="2:8" ht="52.5">
      <c r="B14" s="17">
        <v>156</v>
      </c>
      <c r="C14" s="18">
        <v>44531</v>
      </c>
      <c r="D14" s="19" t="s">
        <v>54</v>
      </c>
      <c r="E14" s="19" t="s">
        <v>55</v>
      </c>
      <c r="F14" s="20">
        <v>77563.199999999997</v>
      </c>
      <c r="G14" s="21" t="s">
        <v>15</v>
      </c>
      <c r="H14" s="18">
        <v>44804</v>
      </c>
    </row>
    <row r="15" spans="2:8" ht="52.5">
      <c r="B15" s="17" t="s">
        <v>177</v>
      </c>
      <c r="C15" s="38">
        <v>44734</v>
      </c>
      <c r="D15" s="19" t="s">
        <v>178</v>
      </c>
      <c r="E15" s="19" t="s">
        <v>191</v>
      </c>
      <c r="F15" s="20">
        <v>50000</v>
      </c>
      <c r="G15" s="21" t="s">
        <v>15</v>
      </c>
      <c r="H15" s="18">
        <v>44804</v>
      </c>
    </row>
    <row r="16" spans="2:8" ht="52.5">
      <c r="B16" s="17" t="s">
        <v>183</v>
      </c>
      <c r="C16" s="38">
        <v>44735</v>
      </c>
      <c r="D16" s="19" t="s">
        <v>184</v>
      </c>
      <c r="E16" s="19" t="s">
        <v>185</v>
      </c>
      <c r="F16" s="20">
        <v>29415</v>
      </c>
      <c r="G16" s="21" t="s">
        <v>15</v>
      </c>
      <c r="H16" s="18">
        <v>44804</v>
      </c>
    </row>
    <row r="17" spans="2:8">
      <c r="B17" s="17" t="s">
        <v>192</v>
      </c>
      <c r="C17" s="38">
        <v>44743</v>
      </c>
      <c r="D17" s="19" t="s">
        <v>193</v>
      </c>
      <c r="E17" s="19" t="s">
        <v>194</v>
      </c>
      <c r="F17" s="20">
        <v>5307.64</v>
      </c>
      <c r="G17" s="21" t="s">
        <v>15</v>
      </c>
      <c r="H17" s="18">
        <v>44804</v>
      </c>
    </row>
    <row r="18" spans="2:8">
      <c r="B18" s="17" t="s">
        <v>195</v>
      </c>
      <c r="C18" s="38">
        <v>44763</v>
      </c>
      <c r="D18" s="19" t="s">
        <v>196</v>
      </c>
      <c r="E18" s="19" t="s">
        <v>197</v>
      </c>
      <c r="F18" s="20">
        <v>5310</v>
      </c>
      <c r="G18" s="21" t="s">
        <v>15</v>
      </c>
      <c r="H18" s="18">
        <v>44804</v>
      </c>
    </row>
    <row r="19" spans="2:8" ht="78.75">
      <c r="B19" s="17" t="s">
        <v>198</v>
      </c>
      <c r="C19" s="38">
        <v>44768</v>
      </c>
      <c r="D19" s="19" t="s">
        <v>199</v>
      </c>
      <c r="E19" s="19" t="s">
        <v>200</v>
      </c>
      <c r="F19" s="20">
        <v>23600</v>
      </c>
      <c r="G19" s="21" t="s">
        <v>15</v>
      </c>
      <c r="H19" s="18">
        <v>44804</v>
      </c>
    </row>
    <row r="20" spans="2:8">
      <c r="B20" s="17" t="s">
        <v>201</v>
      </c>
      <c r="C20" s="38">
        <v>44769</v>
      </c>
      <c r="D20" s="19" t="s">
        <v>202</v>
      </c>
      <c r="E20" s="19" t="s">
        <v>203</v>
      </c>
      <c r="F20" s="20">
        <v>28228.47</v>
      </c>
      <c r="G20" s="21" t="s">
        <v>15</v>
      </c>
      <c r="H20" s="18">
        <v>44804</v>
      </c>
    </row>
    <row r="21" spans="2:8" ht="52.5">
      <c r="B21" s="17" t="s">
        <v>204</v>
      </c>
      <c r="C21" s="38">
        <v>44768</v>
      </c>
      <c r="D21" s="19" t="s">
        <v>205</v>
      </c>
      <c r="E21" s="19" t="s">
        <v>206</v>
      </c>
      <c r="F21" s="20">
        <v>69973.649999999994</v>
      </c>
      <c r="G21" s="21" t="s">
        <v>15</v>
      </c>
      <c r="H21" s="18">
        <v>44804</v>
      </c>
    </row>
    <row r="22" spans="2:8">
      <c r="B22" s="17" t="s">
        <v>207</v>
      </c>
      <c r="C22" s="38" t="s">
        <v>208</v>
      </c>
      <c r="D22" s="19" t="s">
        <v>209</v>
      </c>
      <c r="E22" s="19" t="s">
        <v>210</v>
      </c>
      <c r="F22" s="20">
        <v>70210</v>
      </c>
      <c r="G22" s="21" t="s">
        <v>15</v>
      </c>
      <c r="H22" s="18">
        <v>44804</v>
      </c>
    </row>
    <row r="23" spans="2:8" ht="52.5">
      <c r="B23" s="17" t="s">
        <v>211</v>
      </c>
      <c r="C23" s="38">
        <v>44714</v>
      </c>
      <c r="D23" s="19" t="s">
        <v>212</v>
      </c>
      <c r="E23" s="19" t="s">
        <v>213</v>
      </c>
      <c r="F23" s="20">
        <v>156518</v>
      </c>
      <c r="G23" s="21" t="s">
        <v>15</v>
      </c>
      <c r="H23" s="18">
        <v>44804</v>
      </c>
    </row>
    <row r="24" spans="2:8" ht="52.5">
      <c r="B24" s="17" t="s">
        <v>214</v>
      </c>
      <c r="C24" s="38">
        <v>44721</v>
      </c>
      <c r="D24" s="19" t="s">
        <v>212</v>
      </c>
      <c r="E24" s="19" t="s">
        <v>215</v>
      </c>
      <c r="F24" s="20">
        <v>64520</v>
      </c>
      <c r="G24" s="21" t="s">
        <v>15</v>
      </c>
      <c r="H24" s="18">
        <v>44804</v>
      </c>
    </row>
    <row r="25" spans="2:8" ht="52.5">
      <c r="B25" s="17" t="s">
        <v>216</v>
      </c>
      <c r="C25" s="38">
        <v>44754</v>
      </c>
      <c r="D25" s="19" t="s">
        <v>217</v>
      </c>
      <c r="E25" s="19" t="s">
        <v>218</v>
      </c>
      <c r="F25" s="20">
        <v>154474</v>
      </c>
      <c r="G25" s="21" t="s">
        <v>15</v>
      </c>
      <c r="H25" s="18">
        <v>44804</v>
      </c>
    </row>
    <row r="26" spans="2:8">
      <c r="B26" s="17" t="s">
        <v>219</v>
      </c>
      <c r="C26" s="38">
        <v>44763</v>
      </c>
      <c r="D26" s="19" t="s">
        <v>220</v>
      </c>
      <c r="E26" s="19" t="s">
        <v>221</v>
      </c>
      <c r="F26" s="20">
        <v>68440</v>
      </c>
      <c r="G26" s="21" t="s">
        <v>15</v>
      </c>
      <c r="H26" s="18">
        <v>44804</v>
      </c>
    </row>
    <row r="27" spans="2:8">
      <c r="B27" s="17" t="s">
        <v>222</v>
      </c>
      <c r="C27" s="38">
        <v>44764</v>
      </c>
      <c r="D27" s="19" t="s">
        <v>223</v>
      </c>
      <c r="E27" s="19" t="s">
        <v>224</v>
      </c>
      <c r="F27" s="20">
        <v>36144.959999999999</v>
      </c>
      <c r="G27" s="21" t="s">
        <v>15</v>
      </c>
      <c r="H27" s="18">
        <v>44804</v>
      </c>
    </row>
    <row r="28" spans="2:8" ht="52.5">
      <c r="B28" s="17" t="s">
        <v>225</v>
      </c>
      <c r="C28" s="38">
        <v>44762</v>
      </c>
      <c r="D28" s="19" t="s">
        <v>70</v>
      </c>
      <c r="E28" s="19" t="s">
        <v>226</v>
      </c>
      <c r="F28" s="20">
        <v>27140</v>
      </c>
      <c r="G28" s="21" t="s">
        <v>15</v>
      </c>
      <c r="H28" s="18">
        <v>44804</v>
      </c>
    </row>
    <row r="29" spans="2:8" ht="52.5">
      <c r="B29" s="17" t="s">
        <v>227</v>
      </c>
      <c r="C29" s="38">
        <v>44766</v>
      </c>
      <c r="D29" s="19" t="s">
        <v>228</v>
      </c>
      <c r="E29" s="19" t="s">
        <v>229</v>
      </c>
      <c r="F29" s="20">
        <v>238604</v>
      </c>
      <c r="G29" s="21" t="s">
        <v>15</v>
      </c>
      <c r="H29" s="18">
        <v>44804</v>
      </c>
    </row>
    <row r="30" spans="2:8">
      <c r="B30" s="17" t="s">
        <v>230</v>
      </c>
      <c r="C30" s="38">
        <v>44769</v>
      </c>
      <c r="D30" s="19" t="s">
        <v>231</v>
      </c>
      <c r="E30" s="19" t="s">
        <v>232</v>
      </c>
      <c r="F30" s="20">
        <v>3600</v>
      </c>
      <c r="G30" s="21" t="s">
        <v>15</v>
      </c>
      <c r="H30" s="18">
        <v>44804</v>
      </c>
    </row>
    <row r="31" spans="2:8">
      <c r="B31" s="17" t="s">
        <v>233</v>
      </c>
      <c r="C31" s="38">
        <v>44678</v>
      </c>
      <c r="D31" s="19" t="s">
        <v>193</v>
      </c>
      <c r="E31" s="19" t="s">
        <v>234</v>
      </c>
      <c r="F31" s="20">
        <v>91367.6</v>
      </c>
      <c r="G31" s="21" t="s">
        <v>15</v>
      </c>
      <c r="H31" s="18">
        <v>44804</v>
      </c>
    </row>
    <row r="32" spans="2:8">
      <c r="B32" s="17" t="s">
        <v>235</v>
      </c>
      <c r="C32" s="38">
        <v>44770</v>
      </c>
      <c r="D32" s="19" t="s">
        <v>187</v>
      </c>
      <c r="E32" s="19" t="s">
        <v>236</v>
      </c>
      <c r="F32" s="20">
        <v>416156.42</v>
      </c>
      <c r="G32" s="21" t="s">
        <v>15</v>
      </c>
      <c r="H32" s="18">
        <v>44804</v>
      </c>
    </row>
    <row r="33" spans="2:8">
      <c r="B33" s="17" t="s">
        <v>31</v>
      </c>
      <c r="C33" s="38">
        <v>44773</v>
      </c>
      <c r="D33" s="19" t="s">
        <v>37</v>
      </c>
      <c r="E33" s="19" t="s">
        <v>237</v>
      </c>
      <c r="F33" s="20">
        <v>1583670</v>
      </c>
      <c r="G33" s="21" t="s">
        <v>238</v>
      </c>
      <c r="H33" s="18">
        <v>44804</v>
      </c>
    </row>
    <row r="34" spans="2:8">
      <c r="B34" s="17" t="s">
        <v>31</v>
      </c>
      <c r="C34" s="38">
        <v>44773</v>
      </c>
      <c r="D34" s="19" t="s">
        <v>37</v>
      </c>
      <c r="E34" s="19" t="s">
        <v>189</v>
      </c>
      <c r="F34" s="20">
        <v>1768000</v>
      </c>
      <c r="G34" s="21" t="s">
        <v>15</v>
      </c>
      <c r="H34" s="18">
        <v>44804</v>
      </c>
    </row>
    <row r="35" spans="2:8">
      <c r="B35" s="26"/>
      <c r="C35" s="26"/>
      <c r="D35" s="26"/>
      <c r="E35" s="26" t="s">
        <v>39</v>
      </c>
      <c r="F35" s="24">
        <f>SUBTOTAL(109,Tabla434678[MONTO])</f>
        <v>5038657.4000000004</v>
      </c>
      <c r="G35" s="25"/>
      <c r="H35" s="26"/>
    </row>
    <row r="36" spans="2:8">
      <c r="B36" s="29" t="s">
        <v>40</v>
      </c>
      <c r="C36" s="29"/>
      <c r="D36" s="29"/>
      <c r="E36" s="29"/>
      <c r="G36" s="35"/>
      <c r="H36" s="29"/>
    </row>
    <row r="37" spans="2:8">
      <c r="B37" s="29"/>
      <c r="C37" s="29"/>
      <c r="D37" s="29"/>
      <c r="E37" s="29"/>
      <c r="G37" s="35"/>
      <c r="H37" s="29"/>
    </row>
    <row r="38" spans="2:8">
      <c r="B38" s="28" t="s">
        <v>41</v>
      </c>
      <c r="C38" s="29"/>
      <c r="D38" s="29"/>
      <c r="E38" s="28" t="s">
        <v>42</v>
      </c>
      <c r="G38" s="28" t="s">
        <v>43</v>
      </c>
      <c r="H38" s="29"/>
    </row>
    <row r="39" spans="2:8">
      <c r="B39" s="29"/>
      <c r="C39" s="29"/>
      <c r="D39" s="29"/>
      <c r="E39" s="29"/>
      <c r="G39" s="35"/>
      <c r="H39" s="29"/>
    </row>
    <row r="40" spans="2:8">
      <c r="B40" s="29"/>
      <c r="C40" s="29"/>
      <c r="D40" s="29"/>
      <c r="E40" s="29"/>
      <c r="G40" s="35"/>
      <c r="H40" s="29"/>
    </row>
    <row r="41" spans="2:8">
      <c r="B41" s="36" t="s">
        <v>44</v>
      </c>
      <c r="E41" s="30" t="s">
        <v>45</v>
      </c>
      <c r="G41" s="30" t="s">
        <v>46</v>
      </c>
    </row>
    <row r="42" spans="2:8">
      <c r="B42" s="36" t="s">
        <v>47</v>
      </c>
      <c r="E42" s="30" t="s">
        <v>48</v>
      </c>
      <c r="G42" s="30" t="s">
        <v>49</v>
      </c>
    </row>
    <row r="43" spans="2:8">
      <c r="B43" s="28" t="s">
        <v>50</v>
      </c>
      <c r="E43" s="30" t="s">
        <v>51</v>
      </c>
      <c r="F43" s="37"/>
      <c r="G43" s="30" t="s">
        <v>52</v>
      </c>
    </row>
    <row r="45" spans="2:8">
      <c r="E45" s="37"/>
    </row>
    <row r="46" spans="2:8">
      <c r="E46" s="37"/>
    </row>
    <row r="47" spans="2:8">
      <c r="E47" s="37"/>
    </row>
    <row r="49" spans="2:5">
      <c r="B49" s="29"/>
    </row>
    <row r="62" spans="2:5">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239</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44834</v>
      </c>
    </row>
    <row r="14" spans="2:8" ht="52.5">
      <c r="B14" s="17">
        <v>156</v>
      </c>
      <c r="C14" s="18">
        <v>44531</v>
      </c>
      <c r="D14" s="19" t="s">
        <v>54</v>
      </c>
      <c r="E14" s="19" t="s">
        <v>55</v>
      </c>
      <c r="F14" s="20">
        <v>77563.199999999997</v>
      </c>
      <c r="G14" s="21" t="s">
        <v>15</v>
      </c>
      <c r="H14" s="18">
        <v>44834</v>
      </c>
    </row>
    <row r="15" spans="2:8" ht="52.5">
      <c r="B15" s="17" t="s">
        <v>183</v>
      </c>
      <c r="C15" s="38">
        <v>44735</v>
      </c>
      <c r="D15" s="19" t="s">
        <v>184</v>
      </c>
      <c r="E15" s="19" t="s">
        <v>185</v>
      </c>
      <c r="F15" s="20">
        <v>29415</v>
      </c>
      <c r="G15" s="21" t="s">
        <v>15</v>
      </c>
      <c r="H15" s="18">
        <v>44834</v>
      </c>
    </row>
    <row r="16" spans="2:8">
      <c r="B16" s="17" t="s">
        <v>240</v>
      </c>
      <c r="C16" s="38">
        <v>44798</v>
      </c>
      <c r="D16" s="19" t="s">
        <v>241</v>
      </c>
      <c r="E16" s="19" t="s">
        <v>242</v>
      </c>
      <c r="F16" s="20">
        <v>11505</v>
      </c>
      <c r="G16" s="21" t="s">
        <v>15</v>
      </c>
      <c r="H16" s="18">
        <v>44834</v>
      </c>
    </row>
    <row r="17" spans="2:8">
      <c r="B17" s="17" t="s">
        <v>243</v>
      </c>
      <c r="C17" s="38">
        <v>44801</v>
      </c>
      <c r="D17" s="19" t="s">
        <v>26</v>
      </c>
      <c r="E17" s="19" t="s">
        <v>244</v>
      </c>
      <c r="F17" s="20"/>
      <c r="G17" s="21" t="s">
        <v>15</v>
      </c>
      <c r="H17" s="18">
        <v>44834</v>
      </c>
    </row>
    <row r="18" spans="2:8">
      <c r="B18" s="17" t="s">
        <v>245</v>
      </c>
      <c r="C18" s="38">
        <v>44792</v>
      </c>
      <c r="D18" s="19" t="s">
        <v>35</v>
      </c>
      <c r="E18" s="19" t="s">
        <v>246</v>
      </c>
      <c r="F18" s="20"/>
      <c r="G18" s="21" t="s">
        <v>15</v>
      </c>
      <c r="H18" s="18">
        <v>44834</v>
      </c>
    </row>
    <row r="19" spans="2:8">
      <c r="B19" s="17" t="s">
        <v>247</v>
      </c>
      <c r="C19" s="38">
        <v>44827</v>
      </c>
      <c r="D19" s="19" t="s">
        <v>248</v>
      </c>
      <c r="E19" s="19" t="s">
        <v>249</v>
      </c>
      <c r="F19" s="20">
        <v>156137.60000000001</v>
      </c>
      <c r="G19" s="21" t="s">
        <v>15</v>
      </c>
      <c r="H19" s="38">
        <v>44865</v>
      </c>
    </row>
    <row r="20" spans="2:8">
      <c r="B20" s="17" t="s">
        <v>250</v>
      </c>
      <c r="C20" s="38">
        <v>44813</v>
      </c>
      <c r="D20" s="19" t="s">
        <v>251</v>
      </c>
      <c r="E20" s="19" t="s">
        <v>252</v>
      </c>
      <c r="F20" s="20">
        <v>34220</v>
      </c>
      <c r="G20" s="21" t="s">
        <v>15</v>
      </c>
      <c r="H20" s="38">
        <v>44865</v>
      </c>
    </row>
    <row r="21" spans="2:8">
      <c r="B21" s="17" t="s">
        <v>253</v>
      </c>
      <c r="C21" s="38">
        <v>44825</v>
      </c>
      <c r="D21" s="19" t="s">
        <v>254</v>
      </c>
      <c r="E21" s="19" t="s">
        <v>255</v>
      </c>
      <c r="F21" s="20">
        <v>33040</v>
      </c>
      <c r="G21" s="21" t="s">
        <v>15</v>
      </c>
      <c r="H21" s="38"/>
    </row>
    <row r="22" spans="2:8">
      <c r="B22" s="17" t="s">
        <v>256</v>
      </c>
      <c r="C22" s="38">
        <v>44820</v>
      </c>
      <c r="D22" s="19" t="s">
        <v>257</v>
      </c>
      <c r="E22" s="19" t="s">
        <v>258</v>
      </c>
      <c r="F22" s="20">
        <v>28320</v>
      </c>
      <c r="G22" s="21" t="s">
        <v>15</v>
      </c>
      <c r="H22" s="38"/>
    </row>
    <row r="23" spans="2:8">
      <c r="B23" s="17"/>
      <c r="C23" s="38"/>
      <c r="D23" s="19"/>
      <c r="E23" s="19"/>
      <c r="F23" s="20"/>
      <c r="G23" s="21"/>
      <c r="H23" s="38"/>
    </row>
    <row r="24" spans="2:8">
      <c r="B24" s="17"/>
      <c r="C24" s="38"/>
      <c r="D24" s="19"/>
      <c r="E24" s="19"/>
      <c r="F24" s="20"/>
      <c r="G24" s="21"/>
      <c r="H24" s="38"/>
    </row>
    <row r="25" spans="2:8">
      <c r="B25" s="17"/>
      <c r="C25" s="38"/>
      <c r="D25" s="19"/>
      <c r="E25" s="19"/>
      <c r="F25" s="20"/>
      <c r="G25" s="21"/>
      <c r="H25" s="38"/>
    </row>
    <row r="26" spans="2:8">
      <c r="B26" s="17"/>
      <c r="C26" s="38"/>
      <c r="D26" s="19"/>
      <c r="E26" s="19"/>
      <c r="F26" s="20"/>
      <c r="G26" s="21"/>
      <c r="H26" s="38"/>
    </row>
    <row r="27" spans="2:8">
      <c r="B27" s="17"/>
      <c r="C27" s="38"/>
      <c r="D27" s="19"/>
      <c r="E27" s="19"/>
      <c r="F27" s="20"/>
      <c r="G27" s="21"/>
      <c r="H27" s="38"/>
    </row>
    <row r="28" spans="2:8">
      <c r="B28" s="17"/>
      <c r="C28" s="38"/>
      <c r="D28" s="19"/>
      <c r="E28" s="19"/>
      <c r="F28" s="20"/>
      <c r="G28" s="21"/>
      <c r="H28" s="38"/>
    </row>
    <row r="29" spans="2:8">
      <c r="B29" s="17"/>
      <c r="C29" s="38"/>
      <c r="D29" s="19"/>
      <c r="E29" s="19"/>
      <c r="F29" s="20"/>
      <c r="G29" s="21"/>
      <c r="H29" s="38"/>
    </row>
    <row r="30" spans="2:8">
      <c r="B30" s="17"/>
      <c r="C30" s="38"/>
      <c r="D30" s="19"/>
      <c r="E30" s="19"/>
      <c r="F30" s="20"/>
      <c r="G30" s="21"/>
      <c r="H30" s="38"/>
    </row>
    <row r="31" spans="2:8">
      <c r="B31" s="17"/>
      <c r="C31" s="38"/>
      <c r="D31" s="19"/>
      <c r="E31" s="19"/>
      <c r="F31" s="20"/>
      <c r="G31" s="21"/>
      <c r="H31" s="38"/>
    </row>
    <row r="32" spans="2:8">
      <c r="B32" s="17" t="s">
        <v>31</v>
      </c>
      <c r="C32" s="38">
        <v>44834</v>
      </c>
      <c r="D32" s="19" t="s">
        <v>259</v>
      </c>
      <c r="E32" s="19" t="s">
        <v>260</v>
      </c>
      <c r="F32" s="20">
        <v>1789140</v>
      </c>
      <c r="G32" s="21" t="s">
        <v>15</v>
      </c>
      <c r="H32" s="18">
        <v>44834</v>
      </c>
    </row>
    <row r="33" spans="2:8">
      <c r="B33" s="26"/>
      <c r="C33" s="26"/>
      <c r="D33" s="26"/>
      <c r="E33" s="26" t="s">
        <v>39</v>
      </c>
      <c r="F33" s="24">
        <f>SUBTOTAL(109,Tabla4346789[MONTO])</f>
        <v>2229755.2599999998</v>
      </c>
      <c r="G33" s="25"/>
      <c r="H33" s="26"/>
    </row>
    <row r="34" spans="2:8">
      <c r="B34" s="29" t="s">
        <v>40</v>
      </c>
      <c r="C34" s="29"/>
      <c r="D34" s="29"/>
      <c r="E34" s="29"/>
      <c r="G34" s="35"/>
      <c r="H34" s="29"/>
    </row>
    <row r="35" spans="2:8">
      <c r="B35" s="29"/>
      <c r="C35" s="29"/>
      <c r="D35" s="29"/>
      <c r="E35" s="29"/>
      <c r="G35" s="35"/>
      <c r="H35" s="29"/>
    </row>
    <row r="36" spans="2:8">
      <c r="B36" s="28" t="s">
        <v>41</v>
      </c>
      <c r="C36" s="29"/>
      <c r="D36" s="29"/>
      <c r="E36" s="28" t="s">
        <v>42</v>
      </c>
      <c r="G36" s="28" t="s">
        <v>43</v>
      </c>
      <c r="H36" s="29"/>
    </row>
    <row r="37" spans="2:8">
      <c r="B37" s="29"/>
      <c r="C37" s="29"/>
      <c r="D37" s="29"/>
      <c r="E37" s="29"/>
      <c r="G37" s="35"/>
      <c r="H37" s="29"/>
    </row>
    <row r="38" spans="2:8">
      <c r="B38" s="29"/>
      <c r="C38" s="29"/>
      <c r="D38" s="29"/>
      <c r="E38" s="29"/>
      <c r="G38" s="35"/>
      <c r="H38" s="29"/>
    </row>
    <row r="39" spans="2:8">
      <c r="B39" s="36" t="s">
        <v>44</v>
      </c>
      <c r="E39" s="30" t="s">
        <v>45</v>
      </c>
      <c r="G39" s="30" t="s">
        <v>46</v>
      </c>
    </row>
    <row r="40" spans="2:8">
      <c r="B40" s="36" t="s">
        <v>47</v>
      </c>
      <c r="E40" s="30" t="s">
        <v>48</v>
      </c>
      <c r="G40" s="30" t="s">
        <v>49</v>
      </c>
    </row>
    <row r="41" spans="2:8">
      <c r="B41" s="28" t="s">
        <v>50</v>
      </c>
      <c r="E41" s="30" t="s">
        <v>51</v>
      </c>
      <c r="F41" s="37"/>
      <c r="G41" s="30" t="s">
        <v>52</v>
      </c>
    </row>
    <row r="43" spans="2:8">
      <c r="E43" s="37"/>
    </row>
    <row r="44" spans="2:8">
      <c r="E44" s="37"/>
    </row>
    <row r="45" spans="2:8">
      <c r="E45" s="37"/>
    </row>
    <row r="47" spans="2:8">
      <c r="B47" s="29"/>
    </row>
    <row r="60" spans="5:5">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defaultColWidth="11.42578125" defaultRowHeight="26.25"/>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c r="B1" s="29"/>
      <c r="C1" s="29"/>
      <c r="D1" s="29"/>
      <c r="E1" s="29"/>
      <c r="F1" s="29"/>
      <c r="G1" s="29"/>
      <c r="H1" s="29"/>
    </row>
    <row r="2" spans="2:8">
      <c r="B2" s="47" t="s">
        <v>0</v>
      </c>
      <c r="C2" s="47"/>
      <c r="D2" s="47"/>
      <c r="E2" s="47"/>
      <c r="F2" s="47"/>
      <c r="G2" s="47"/>
      <c r="H2" s="47"/>
    </row>
    <row r="3" spans="2:8">
      <c r="B3" s="48" t="s">
        <v>1</v>
      </c>
      <c r="C3" s="47"/>
      <c r="D3" s="47"/>
      <c r="E3" s="47"/>
      <c r="F3" s="47"/>
      <c r="G3" s="47"/>
      <c r="H3" s="47"/>
    </row>
    <row r="4" spans="2:8">
      <c r="B4" s="47" t="s">
        <v>2</v>
      </c>
      <c r="C4" s="47"/>
      <c r="D4" s="47"/>
      <c r="E4" s="47"/>
      <c r="F4" s="47"/>
      <c r="G4" s="47"/>
      <c r="H4" s="47"/>
    </row>
    <row r="5" spans="2:8" ht="28.5" customHeight="1">
      <c r="B5" s="47"/>
      <c r="C5" s="47"/>
      <c r="D5" s="47"/>
      <c r="E5" s="47"/>
      <c r="F5" s="47"/>
      <c r="G5" s="47"/>
      <c r="H5" s="47"/>
    </row>
    <row r="6" spans="2:8">
      <c r="B6" s="49" t="s">
        <v>261</v>
      </c>
      <c r="C6" s="49"/>
      <c r="D6" s="49"/>
      <c r="E6" s="49"/>
      <c r="F6" s="49"/>
      <c r="G6" s="49"/>
      <c r="H6" s="49"/>
    </row>
    <row r="7" spans="2:8" ht="28.5" customHeight="1">
      <c r="B7" s="47" t="s">
        <v>0</v>
      </c>
      <c r="C7" s="47"/>
      <c r="D7" s="47"/>
      <c r="E7" s="47"/>
      <c r="F7" s="47"/>
      <c r="G7" s="47"/>
      <c r="H7" s="47"/>
    </row>
    <row r="8" spans="2:8" ht="21" customHeight="1">
      <c r="B8" s="47"/>
      <c r="C8" s="47"/>
      <c r="D8" s="47"/>
      <c r="E8" s="47"/>
      <c r="F8" s="47"/>
      <c r="G8" s="47"/>
      <c r="H8" s="47"/>
    </row>
    <row r="9" spans="2:8">
      <c r="B9" s="42" t="s">
        <v>4</v>
      </c>
      <c r="C9" s="42"/>
      <c r="D9" s="42"/>
      <c r="E9" s="29"/>
      <c r="F9" s="29"/>
      <c r="G9" s="29"/>
      <c r="H9" s="31"/>
    </row>
    <row r="10" spans="2:8">
      <c r="B10" s="29"/>
      <c r="C10" s="29"/>
      <c r="D10" s="29"/>
      <c r="E10" s="29"/>
      <c r="F10" s="29"/>
      <c r="G10" s="29"/>
      <c r="H10" s="29"/>
    </row>
    <row r="11" spans="2:8" ht="27" thickBot="1">
      <c r="B11" s="32"/>
      <c r="C11" s="32"/>
      <c r="D11" s="32"/>
      <c r="E11" s="32"/>
      <c r="F11" s="32"/>
      <c r="G11" s="32"/>
      <c r="H11" s="32"/>
    </row>
    <row r="12" spans="2:8" ht="35.1" customHeight="1" thickBot="1">
      <c r="B12" s="33" t="s">
        <v>5</v>
      </c>
      <c r="C12" s="33" t="s">
        <v>6</v>
      </c>
      <c r="D12" s="33" t="s">
        <v>7</v>
      </c>
      <c r="E12" s="33" t="s">
        <v>8</v>
      </c>
      <c r="F12" s="33" t="s">
        <v>9</v>
      </c>
      <c r="G12" s="33" t="s">
        <v>10</v>
      </c>
      <c r="H12" s="34" t="s">
        <v>11</v>
      </c>
    </row>
    <row r="13" spans="2:8" ht="52.5">
      <c r="B13" s="17" t="s">
        <v>12</v>
      </c>
      <c r="C13" s="18">
        <v>44068</v>
      </c>
      <c r="D13" s="19" t="s">
        <v>13</v>
      </c>
      <c r="E13" s="19" t="s">
        <v>14</v>
      </c>
      <c r="F13" s="20">
        <v>70414.460000000006</v>
      </c>
      <c r="G13" s="21" t="s">
        <v>15</v>
      </c>
      <c r="H13" s="18">
        <v>44865</v>
      </c>
    </row>
    <row r="14" spans="2:8" ht="52.5">
      <c r="B14" s="17">
        <v>156</v>
      </c>
      <c r="C14" s="18">
        <v>44531</v>
      </c>
      <c r="D14" s="19" t="s">
        <v>54</v>
      </c>
      <c r="E14" s="19" t="s">
        <v>55</v>
      </c>
      <c r="F14" s="20">
        <v>77563.199999999997</v>
      </c>
      <c r="G14" s="21" t="s">
        <v>15</v>
      </c>
      <c r="H14" s="18">
        <v>44865</v>
      </c>
    </row>
    <row r="15" spans="2:8" ht="52.5">
      <c r="B15" s="17" t="s">
        <v>183</v>
      </c>
      <c r="C15" s="38">
        <v>44735</v>
      </c>
      <c r="D15" s="19" t="s">
        <v>184</v>
      </c>
      <c r="E15" s="19" t="s">
        <v>185</v>
      </c>
      <c r="F15" s="20">
        <v>29415</v>
      </c>
      <c r="G15" s="21" t="s">
        <v>15</v>
      </c>
      <c r="H15" s="18">
        <v>44865</v>
      </c>
    </row>
    <row r="16" spans="2:8">
      <c r="B16" s="17" t="s">
        <v>240</v>
      </c>
      <c r="C16" s="38">
        <v>44798</v>
      </c>
      <c r="D16" s="19" t="s">
        <v>241</v>
      </c>
      <c r="E16" s="19" t="s">
        <v>242</v>
      </c>
      <c r="F16" s="20">
        <v>11505</v>
      </c>
      <c r="G16" s="21" t="s">
        <v>15</v>
      </c>
      <c r="H16" s="18">
        <v>44865</v>
      </c>
    </row>
    <row r="17" spans="2:8">
      <c r="B17" s="17" t="s">
        <v>262</v>
      </c>
      <c r="C17" s="38">
        <v>44832</v>
      </c>
      <c r="D17" s="19" t="s">
        <v>26</v>
      </c>
      <c r="E17" s="19" t="s">
        <v>263</v>
      </c>
      <c r="F17" s="20">
        <v>427167.39</v>
      </c>
      <c r="G17" s="21" t="s">
        <v>15</v>
      </c>
      <c r="H17" s="18">
        <v>44865</v>
      </c>
    </row>
    <row r="18" spans="2:8">
      <c r="B18" s="17" t="s">
        <v>264</v>
      </c>
      <c r="C18" s="38">
        <v>44824</v>
      </c>
      <c r="D18" s="19" t="s">
        <v>35</v>
      </c>
      <c r="E18" s="19" t="s">
        <v>265</v>
      </c>
      <c r="F18" s="20">
        <v>235174.43</v>
      </c>
      <c r="G18" s="21" t="s">
        <v>15</v>
      </c>
      <c r="H18" s="18">
        <v>44865</v>
      </c>
    </row>
    <row r="19" spans="2:8">
      <c r="B19" s="17" t="s">
        <v>247</v>
      </c>
      <c r="C19" s="38">
        <v>44827</v>
      </c>
      <c r="D19" s="19" t="s">
        <v>248</v>
      </c>
      <c r="E19" s="19" t="s">
        <v>249</v>
      </c>
      <c r="F19" s="20">
        <v>156137.60000000001</v>
      </c>
      <c r="G19" s="21" t="s">
        <v>15</v>
      </c>
      <c r="H19" s="38">
        <v>44865</v>
      </c>
    </row>
    <row r="20" spans="2:8">
      <c r="B20" s="17" t="s">
        <v>250</v>
      </c>
      <c r="C20" s="38">
        <v>44813</v>
      </c>
      <c r="D20" s="19" t="s">
        <v>251</v>
      </c>
      <c r="E20" s="19" t="s">
        <v>252</v>
      </c>
      <c r="F20" s="20">
        <v>34220</v>
      </c>
      <c r="G20" s="21" t="s">
        <v>15</v>
      </c>
      <c r="H20" s="38">
        <v>44865</v>
      </c>
    </row>
    <row r="21" spans="2:8">
      <c r="B21" s="17" t="s">
        <v>253</v>
      </c>
      <c r="C21" s="38">
        <v>44825</v>
      </c>
      <c r="D21" s="19" t="s">
        <v>254</v>
      </c>
      <c r="E21" s="19" t="s">
        <v>255</v>
      </c>
      <c r="F21" s="20">
        <v>33040</v>
      </c>
      <c r="G21" s="21" t="s">
        <v>15</v>
      </c>
      <c r="H21" s="38"/>
    </row>
    <row r="22" spans="2:8">
      <c r="B22" s="17" t="s">
        <v>256</v>
      </c>
      <c r="C22" s="38">
        <v>44820</v>
      </c>
      <c r="D22" s="19" t="s">
        <v>257</v>
      </c>
      <c r="E22" s="19" t="s">
        <v>258</v>
      </c>
      <c r="F22" s="20">
        <v>28320</v>
      </c>
      <c r="G22" s="21" t="s">
        <v>15</v>
      </c>
      <c r="H22" s="38"/>
    </row>
    <row r="23" spans="2:8">
      <c r="B23" s="17" t="s">
        <v>31</v>
      </c>
      <c r="C23" s="38">
        <v>44834</v>
      </c>
      <c r="D23" s="19" t="s">
        <v>259</v>
      </c>
      <c r="E23" s="19" t="s">
        <v>260</v>
      </c>
      <c r="F23" s="20">
        <v>1789140</v>
      </c>
      <c r="G23" s="21" t="s">
        <v>15</v>
      </c>
      <c r="H23" s="18">
        <v>44865</v>
      </c>
    </row>
    <row r="24" spans="2:8">
      <c r="B24" s="26"/>
      <c r="C24" s="26"/>
      <c r="D24" s="26"/>
      <c r="E24" s="26" t="s">
        <v>39</v>
      </c>
      <c r="F24" s="24">
        <f>SUBTOTAL(109,Tabla434678910[MONTO])</f>
        <v>2892097.08</v>
      </c>
      <c r="G24" s="25"/>
      <c r="H24" s="26"/>
    </row>
    <row r="25" spans="2:8">
      <c r="B25" s="29" t="s">
        <v>40</v>
      </c>
      <c r="C25" s="29"/>
      <c r="D25" s="29"/>
      <c r="E25" s="29"/>
      <c r="G25" s="35"/>
      <c r="H25" s="29"/>
    </row>
    <row r="26" spans="2:8">
      <c r="B26" s="29"/>
      <c r="C26" s="29"/>
      <c r="D26" s="29"/>
      <c r="E26" s="29"/>
      <c r="G26" s="35"/>
      <c r="H26" s="29"/>
    </row>
    <row r="27" spans="2:8">
      <c r="B27" s="28" t="s">
        <v>41</v>
      </c>
      <c r="C27" s="29"/>
      <c r="D27" s="29"/>
      <c r="E27" s="28" t="s">
        <v>42</v>
      </c>
      <c r="G27" s="28" t="s">
        <v>43</v>
      </c>
      <c r="H27" s="29"/>
    </row>
    <row r="28" spans="2:8">
      <c r="B28" s="29"/>
      <c r="C28" s="29"/>
      <c r="D28" s="29"/>
      <c r="E28" s="29"/>
      <c r="G28" s="35"/>
      <c r="H28" s="29"/>
    </row>
    <row r="29" spans="2:8">
      <c r="B29" s="29"/>
      <c r="C29" s="29"/>
      <c r="D29" s="29"/>
      <c r="E29" s="29"/>
      <c r="G29" s="35"/>
      <c r="H29" s="29"/>
    </row>
    <row r="30" spans="2:8">
      <c r="B30" s="36" t="s">
        <v>44</v>
      </c>
      <c r="E30" s="30" t="s">
        <v>45</v>
      </c>
      <c r="G30" s="30" t="s">
        <v>46</v>
      </c>
    </row>
    <row r="31" spans="2:8">
      <c r="B31" s="36" t="s">
        <v>47</v>
      </c>
      <c r="E31" s="30" t="s">
        <v>48</v>
      </c>
      <c r="G31" s="30" t="s">
        <v>49</v>
      </c>
    </row>
    <row r="32" spans="2:8">
      <c r="B32" s="28" t="s">
        <v>50</v>
      </c>
      <c r="E32" s="30" t="s">
        <v>51</v>
      </c>
      <c r="F32" s="37"/>
      <c r="G32" s="30" t="s">
        <v>52</v>
      </c>
    </row>
    <row r="34" spans="2:5">
      <c r="E34" s="37"/>
    </row>
    <row r="35" spans="2:5">
      <c r="E35" s="37"/>
    </row>
    <row r="36" spans="2:5">
      <c r="E36" s="37"/>
    </row>
    <row r="38" spans="2:5">
      <c r="B38" s="29"/>
    </row>
    <row r="51" spans="5:5">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1BB36-4E46-4291-8904-F9C0164E7577}"/>
</file>

<file path=customXml/itemProps2.xml><?xml version="1.0" encoding="utf-8"?>
<ds:datastoreItem xmlns:ds="http://schemas.openxmlformats.org/officeDocument/2006/customXml" ds:itemID="{4079EDEB-07C0-4DDD-A497-2F55C35DF9AA}"/>
</file>

<file path=customXml/itemProps3.xml><?xml version="1.0" encoding="utf-8"?>
<ds:datastoreItem xmlns:ds="http://schemas.openxmlformats.org/officeDocument/2006/customXml" ds:itemID="{4517676D-16FE-48FF-A479-C2D8E020D3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Rafael Ángel Martínez Soriano</cp:lastModifiedBy>
  <cp:revision/>
  <dcterms:created xsi:type="dcterms:W3CDTF">2016-07-06T14:28:26Z</dcterms:created>
  <dcterms:modified xsi:type="dcterms:W3CDTF">2024-09-18T15:56:46Z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