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F940DF27-444C-4D54-9051-12E839573B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AB19" i="2" s="1"/>
  <c r="I9" i="3"/>
  <c r="B25" i="3"/>
  <c r="E9" i="3"/>
  <c r="B73" i="2"/>
  <c r="C25" i="3"/>
  <c r="P11" i="3" l="1"/>
  <c r="C15" i="3"/>
  <c r="C9" i="3"/>
  <c r="M15" i="3"/>
  <c r="J15" i="3"/>
  <c r="Q14" i="3" s="1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C73" i="3"/>
  <c r="C89" i="3" s="1"/>
  <c r="P14" i="3"/>
  <c r="P16" i="3"/>
  <c r="N9" i="3"/>
  <c r="O9" i="3"/>
  <c r="B73" i="3" l="1"/>
  <c r="B89" i="3" s="1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<sst xmlns="http://schemas.openxmlformats.org/spreadsheetml/2006/main" count="215" uniqueCount="127">
  <si>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</si>
  <si>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</si>
  <si>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</si>
  <si>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</si>
  <si>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</si>
  <si>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</si>
  <si>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</si>
  <si>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</si>
  <si>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</si>
  <si>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</si>
  <si>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</si>
  <si>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</si>
  <si>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</si>
  <si>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</si>
  <si>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</si>
  <si>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</si>
  <si>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</si>
  <si>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</si>
  <si>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</si>
  <si>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</si>
  <si>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</si>
  <si>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</si>
  <si>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</si>
  <si>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</si>
  <si>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</si>
  <si>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</si>
  <si>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</si>
  <si>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</si>
  <si>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</si>
  <si>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</si>
  <si>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</si>
  <si>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</si>
  <si>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</si>
  <si>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</si>
  <si>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</si>
  <si>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</si>
  <si>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</si>
  <si>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</si>
  <si>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</si>
  <si>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</si>
  <si>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</si>
  <si>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</si>
  <si>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</si>
  <si>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</si>
  <si>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</si>
  <si>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</si>
  <si>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</si>
  <si>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</si>
  <si>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</si>
  <si>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</si>
  <si>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</si>
  <si>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</si>
  <si>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</si>
  <si>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</si>
  <si>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</si>
  <si>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</si>
  <si>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</si>
  <si>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</si>
  <si>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</si>
  <si>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</si>
  <si>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</si>
  <si>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</si>
  <si>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</si>
  <si>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</si>
  <si>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</si>
  <si>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</si>
  <si>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</si>
  <si>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</si>
  <si>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</si>
  <si>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</si>
  <si>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</si>
  <si>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</si>
  <si>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</si>
  <si>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</si>
  <si>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</si>
  <si>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</si>
  <si>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</si>
  <si>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</si>
  <si>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</si>
  <si>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</si>
  <si>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</si>
  <si>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</si>
  <si>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</si>
  <si>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</si>
  <si>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</si>
  <si>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</si>
  <si>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</si>
  <si>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</si>
  <si>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</si>
  <si>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</si>
  <si>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</si>
  <si>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</si>
  <si>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</si>
  <si>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</si>
  <si>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</si>
  <si>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</si>
  <si>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</si>
  <si>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</si>
  <si>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</si>
  <si>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</si>
  <si>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</si>
  <si>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</si>
  <si>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</si>
  <si>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</si>
  <si>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</si>
  <si>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</si>
  <si>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</si>
  <si>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</si>
  <si>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</si>
  <si>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</si>
  <si>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</si>
  <si>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</si>
  <si>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</si>
  <si>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</si>
  <si>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</si>
  <si>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</si>
  <si>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</si>
  <si>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</si>
  <si>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</si>
  <si>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</si>
  <si>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</si>
  <si>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</si>
  <si>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</si>
  <si>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t>Sra. Catalina Feliz</t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</si>
  <si>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31 de Julio del  2024</t>
    </r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</si>
  <si>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Agosto  del 2024</t>
    </r>
  </si>
  <si>
    <t>La  diferencia  de  RD$7,304,284.60  se debe a  una (1)  modificación  pendiente de aprobación por la DIGEPRES.-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</si>
</sst>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" fontId="6" fillId="0" borderId="0" xfId="0" applyNumberFormat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"/>
  <sheetViews>
    <sheetView showGridLines="0" topLeftCell="A73" zoomScaleNormal="100" workbookViewId="0">
      <selection activeCell="C53" sqref="C53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8" max="28" width="11.28515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64" t="s">
        <v>2</v>
      </c>
      <c r="B3" s="64"/>
      <c r="C3" s="64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64" t="s">
        <v>122</v>
      </c>
      <c r="B4" s="64"/>
      <c r="C4" s="64"/>
      <c r="D4" s="6" t="s">
        <v>3</v>
      </c>
    </row>
    <row r="5" spans="1:14" x14ac:dyDescent="0.25">
      <c r="A5" s="63" t="s">
        <v>4</v>
      </c>
      <c r="B5" s="63"/>
      <c r="C5" s="63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150376808.06</v>
      </c>
    </row>
    <row r="10" spans="1:14" x14ac:dyDescent="0.25">
      <c r="A10" s="5" t="s">
        <v>11</v>
      </c>
      <c r="B10" s="17">
        <v>116064251</v>
      </c>
      <c r="C10" s="17">
        <v>109612298.73</v>
      </c>
    </row>
    <row r="11" spans="1:14" x14ac:dyDescent="0.25">
      <c r="A11" s="5" t="s">
        <v>12</v>
      </c>
      <c r="B11" s="17">
        <v>18980890</v>
      </c>
      <c r="C11" s="32">
        <v>23299609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16598073</v>
      </c>
      <c r="C14" s="17">
        <v>17464900.329999998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42232630</v>
      </c>
    </row>
    <row r="16" spans="1:14" x14ac:dyDescent="0.25">
      <c r="A16" s="5" t="s">
        <v>17</v>
      </c>
      <c r="B16" s="17">
        <v>14901235</v>
      </c>
      <c r="C16" s="17">
        <v>12496235</v>
      </c>
    </row>
    <row r="17" spans="1:28" x14ac:dyDescent="0.25">
      <c r="A17" s="5" t="s">
        <v>18</v>
      </c>
      <c r="B17" s="17">
        <v>746000</v>
      </c>
      <c r="C17" s="17">
        <v>246000</v>
      </c>
    </row>
    <row r="18" spans="1:28" x14ac:dyDescent="0.25">
      <c r="A18" s="5" t="s">
        <v>19</v>
      </c>
      <c r="B18" s="17">
        <v>800000</v>
      </c>
      <c r="C18" s="17">
        <v>1650000</v>
      </c>
    </row>
    <row r="19" spans="1:28" ht="18" customHeight="1" x14ac:dyDescent="0.25">
      <c r="A19" s="5" t="s">
        <v>20</v>
      </c>
      <c r="B19" s="17">
        <v>120000</v>
      </c>
      <c r="C19" s="17">
        <v>100000</v>
      </c>
      <c r="AB19" s="16">
        <f>C15-42232630</f>
        <v>0</v>
      </c>
    </row>
    <row r="20" spans="1:28" x14ac:dyDescent="0.25">
      <c r="A20" s="5" t="s">
        <v>21</v>
      </c>
      <c r="B20" s="17">
        <v>6112537</v>
      </c>
      <c r="C20" s="17">
        <v>5175089</v>
      </c>
    </row>
    <row r="21" spans="1:28" x14ac:dyDescent="0.25">
      <c r="A21" s="5" t="s">
        <v>22</v>
      </c>
      <c r="B21" s="17">
        <v>12846000</v>
      </c>
      <c r="C21" s="17">
        <v>1707520</v>
      </c>
    </row>
    <row r="22" spans="1:28" x14ac:dyDescent="0.25">
      <c r="A22" s="5" t="s">
        <v>23</v>
      </c>
      <c r="B22" s="17">
        <v>12314720</v>
      </c>
      <c r="C22" s="17">
        <v>6840720</v>
      </c>
    </row>
    <row r="23" spans="1:28" x14ac:dyDescent="0.25">
      <c r="A23" s="5" t="s">
        <v>24</v>
      </c>
      <c r="B23" s="17">
        <v>7871329</v>
      </c>
      <c r="C23" s="17">
        <v>11897066</v>
      </c>
    </row>
    <row r="24" spans="1:28" x14ac:dyDescent="0.25">
      <c r="A24" s="5" t="s">
        <v>25</v>
      </c>
      <c r="B24" s="17">
        <v>1350000</v>
      </c>
      <c r="C24" s="17">
        <v>2120000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8" x14ac:dyDescent="0.25">
      <c r="A25" s="2" t="s">
        <v>26</v>
      </c>
      <c r="B25" s="13">
        <f>SUM(B26:B34)</f>
        <v>7172253</v>
      </c>
      <c r="C25" s="13">
        <f>SUM(C26:C34)</f>
        <v>7151853</v>
      </c>
    </row>
    <row r="26" spans="1:28" x14ac:dyDescent="0.25">
      <c r="A26" s="5" t="s">
        <v>27</v>
      </c>
      <c r="B26" s="17">
        <v>366253</v>
      </c>
      <c r="C26" s="17">
        <v>366253</v>
      </c>
    </row>
    <row r="27" spans="1:28" x14ac:dyDescent="0.25">
      <c r="A27" s="5" t="s">
        <v>28</v>
      </c>
      <c r="B27" s="17">
        <v>424000</v>
      </c>
      <c r="C27" s="17">
        <v>350000</v>
      </c>
    </row>
    <row r="28" spans="1:28" x14ac:dyDescent="0.25">
      <c r="A28" s="5" t="s">
        <v>29</v>
      </c>
      <c r="B28" s="17">
        <v>190000</v>
      </c>
      <c r="C28" s="17">
        <v>290000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8" x14ac:dyDescent="0.25">
      <c r="A29" s="5" t="s">
        <v>30</v>
      </c>
      <c r="B29" s="17">
        <v>100000</v>
      </c>
      <c r="C29" s="17">
        <v>100000</v>
      </c>
    </row>
    <row r="30" spans="1:28" x14ac:dyDescent="0.25">
      <c r="A30" s="5" t="s">
        <v>31</v>
      </c>
      <c r="B30" s="17">
        <v>550000</v>
      </c>
      <c r="C30" s="17">
        <v>350000</v>
      </c>
    </row>
    <row r="31" spans="1:28" x14ac:dyDescent="0.25">
      <c r="A31" s="5" t="s">
        <v>32</v>
      </c>
      <c r="B31" s="17"/>
      <c r="C31" s="17">
        <v>30000</v>
      </c>
    </row>
    <row r="32" spans="1:28" x14ac:dyDescent="0.25">
      <c r="A32" s="5" t="s">
        <v>33</v>
      </c>
      <c r="B32" s="17">
        <v>4604000</v>
      </c>
      <c r="C32" s="17">
        <v>4604000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938000</v>
      </c>
      <c r="C34" s="17">
        <v>1061600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23164466.670000002</v>
      </c>
    </row>
    <row r="36" spans="1:22" x14ac:dyDescent="0.25">
      <c r="A36" s="5" t="s">
        <v>37</v>
      </c>
      <c r="B36" s="17">
        <v>2000000</v>
      </c>
      <c r="C36" s="17">
        <v>23164466.670000002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4376183.8</v>
      </c>
    </row>
    <row r="52" spans="1:24" x14ac:dyDescent="0.25">
      <c r="A52" s="5" t="s">
        <v>53</v>
      </c>
      <c r="B52" s="17">
        <v>15086972</v>
      </c>
      <c r="C52" s="17">
        <v>3934217.8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17">
        <v>441966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/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f>B9+B15+B25+B35+B51</f>
        <v>234606226</v>
      </c>
      <c r="C73" s="19">
        <f>C9+C15+C25+C35+C51</f>
        <v>227301941.53000003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227301941.53000003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123</v>
      </c>
    </row>
    <row r="96" spans="1:3" x14ac:dyDescent="0.25">
      <c r="A96" t="s">
        <v>113</v>
      </c>
      <c r="B96" t="s">
        <v>92</v>
      </c>
    </row>
    <row r="98" spans="1:11" x14ac:dyDescent="0.25">
      <c r="A98" s="58" t="s">
        <v>93</v>
      </c>
      <c r="B98" s="58"/>
      <c r="C98" s="58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94</v>
      </c>
      <c r="B102" s="25"/>
      <c r="C102" s="25"/>
    </row>
    <row r="103" spans="1:11" x14ac:dyDescent="0.25">
      <c r="A103" s="59" t="s">
        <v>115</v>
      </c>
      <c r="B103" s="59"/>
      <c r="C103" s="59"/>
    </row>
    <row r="104" spans="1:11" x14ac:dyDescent="0.25">
      <c r="A104" s="58" t="s">
        <v>116</v>
      </c>
      <c r="B104" s="58"/>
      <c r="C104" s="58"/>
    </row>
    <row r="106" spans="1:11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8.75" x14ac:dyDescent="0.3">
      <c r="A107" s="53" t="s">
        <v>126</v>
      </c>
      <c r="B107" s="53"/>
      <c r="C107" s="53"/>
      <c r="D107" s="53"/>
      <c r="E107" s="53"/>
      <c r="F107" s="53"/>
      <c r="G107" s="53"/>
    </row>
    <row r="108" spans="1:11" ht="18.75" x14ac:dyDescent="0.3">
      <c r="A108" s="60"/>
      <c r="B108" s="60"/>
      <c r="C108" s="60"/>
      <c r="D108" s="60"/>
      <c r="E108" s="60"/>
      <c r="F108" s="60"/>
      <c r="G108" s="60"/>
    </row>
    <row r="109" spans="1:11" ht="18.75" x14ac:dyDescent="0.3">
      <c r="A109" s="53"/>
      <c r="B109" s="53"/>
      <c r="C109" s="53"/>
      <c r="D109" s="53"/>
      <c r="E109" s="53"/>
      <c r="F109" s="53"/>
      <c r="G109" s="53"/>
    </row>
    <row r="110" spans="1:11" ht="15.75" x14ac:dyDescent="0.25">
      <c r="A110" s="61"/>
      <c r="B110" s="61"/>
      <c r="C110" s="61"/>
      <c r="D110" s="61"/>
      <c r="E110" s="61"/>
      <c r="F110" s="61"/>
      <c r="G110" s="61"/>
    </row>
    <row r="111" spans="1:11" x14ac:dyDescent="0.25">
      <c r="A111" s="62"/>
      <c r="B111" s="62"/>
      <c r="C111" s="62"/>
      <c r="D111" s="62"/>
      <c r="E111" s="62"/>
      <c r="F111" s="62"/>
      <c r="G111" s="62"/>
    </row>
    <row r="112" spans="1:11" x14ac:dyDescent="0.25">
      <c r="A112" s="62"/>
      <c r="B112" s="62"/>
      <c r="C112" s="62"/>
      <c r="D112" s="62"/>
      <c r="E112" s="62"/>
      <c r="F112" s="62"/>
      <c r="G112" s="62"/>
    </row>
  </sheetData>
  <mergeCells count="16">
    <mergeCell ref="A108:G108"/>
    <mergeCell ref="A110:G110"/>
    <mergeCell ref="A111:G111"/>
    <mergeCell ref="A112:G112"/>
    <mergeCell ref="A1:C1"/>
    <mergeCell ref="A2:C2"/>
    <mergeCell ref="A5:C5"/>
    <mergeCell ref="A3:C3"/>
    <mergeCell ref="A4:C4"/>
    <mergeCell ref="J3:L3"/>
    <mergeCell ref="M3:N3"/>
    <mergeCell ref="A98:C98"/>
    <mergeCell ref="A103:C103"/>
    <mergeCell ref="A104:C104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zoomScale="75" zoomScaleNormal="75" workbookViewId="0">
      <selection activeCell="C53" sqref="C53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"/>
    </row>
    <row r="2" spans="1:28" ht="18.75" customHeight="1" x14ac:dyDescent="0.3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"/>
    </row>
    <row r="3" spans="1:28" ht="15.75" customHeight="1" x14ac:dyDescent="0.25">
      <c r="A3" s="64" t="s">
        <v>96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11"/>
    </row>
    <row r="4" spans="1:28" ht="15.75" x14ac:dyDescent="0.25">
      <c r="A4" s="64" t="s">
        <v>121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11"/>
    </row>
    <row r="5" spans="1:28" x14ac:dyDescent="0.25">
      <c r="A5" s="63" t="s">
        <v>97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150376808.06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83787760.960000008</v>
      </c>
      <c r="S9" s="15"/>
    </row>
    <row r="10" spans="1:28" s="21" customFormat="1" x14ac:dyDescent="0.25">
      <c r="A10" s="44" t="s">
        <v>11</v>
      </c>
      <c r="B10" s="40">
        <v>116064251</v>
      </c>
      <c r="C10" s="40">
        <v>109612298.73</v>
      </c>
      <c r="D10" s="13">
        <v>7905898.3399999999</v>
      </c>
      <c r="E10" s="13">
        <v>7757100</v>
      </c>
      <c r="F10" s="13">
        <v>8048900</v>
      </c>
      <c r="G10" s="45">
        <v>10360082.83</v>
      </c>
      <c r="H10" s="45">
        <v>10881450</v>
      </c>
      <c r="I10" s="45">
        <v>9842315.7799999993</v>
      </c>
      <c r="J10" s="45">
        <v>9670886.6699999999</v>
      </c>
      <c r="K10" s="45"/>
      <c r="L10" s="45"/>
      <c r="M10" s="45"/>
      <c r="N10" s="45"/>
      <c r="O10" s="13"/>
      <c r="P10" s="13">
        <f t="shared" ref="P10:P73" si="2">SUM(D10:O10)</f>
        <v>64466633.620000005</v>
      </c>
    </row>
    <row r="11" spans="1:28" x14ac:dyDescent="0.25">
      <c r="A11" s="5" t="s">
        <v>12</v>
      </c>
      <c r="B11" s="42">
        <v>18980890</v>
      </c>
      <c r="C11" s="42">
        <v>23299609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/>
      <c r="L11" s="14"/>
      <c r="M11" s="14"/>
      <c r="N11" s="14"/>
      <c r="O11" s="13"/>
      <c r="P11" s="43">
        <f t="shared" si="2"/>
        <v>9660683.2999999989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16598073</v>
      </c>
      <c r="C14" s="42">
        <v>17464900.329999998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/>
      <c r="L14" s="17"/>
      <c r="M14" s="17"/>
      <c r="N14" s="17"/>
      <c r="O14" s="17"/>
      <c r="P14" s="43">
        <f t="shared" si="2"/>
        <v>9660444.0399999991</v>
      </c>
      <c r="Q14" s="16">
        <f>2290779.72-J15</f>
        <v>0</v>
      </c>
    </row>
    <row r="15" spans="1:28" x14ac:dyDescent="0.25">
      <c r="A15" s="2" t="s">
        <v>16</v>
      </c>
      <c r="B15" s="40">
        <f>B16+B17+B18+B19+B20+B21+B22+B23+B24</f>
        <v>57061821</v>
      </c>
      <c r="C15" s="40">
        <f>C16+C17+C18+C19+C20+C21+C22+C23+C24</f>
        <v>42232630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16001988.669999998</v>
      </c>
    </row>
    <row r="16" spans="1:28" x14ac:dyDescent="0.25">
      <c r="A16" s="5" t="s">
        <v>17</v>
      </c>
      <c r="B16" s="42">
        <v>14901235</v>
      </c>
      <c r="C16" s="42">
        <v>12496235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/>
      <c r="L16" s="17"/>
      <c r="M16" s="14"/>
      <c r="N16" s="14"/>
      <c r="O16" s="14"/>
      <c r="P16" s="43">
        <f t="shared" si="2"/>
        <v>5794448.1200000001</v>
      </c>
    </row>
    <row r="17" spans="1:16" ht="30" x14ac:dyDescent="0.25">
      <c r="A17" s="5" t="s">
        <v>18</v>
      </c>
      <c r="B17" s="42">
        <v>746000</v>
      </c>
      <c r="C17" s="42">
        <v>246000</v>
      </c>
      <c r="D17" s="13"/>
      <c r="E17" s="17"/>
      <c r="F17" s="14"/>
      <c r="G17" s="14"/>
      <c r="H17" s="14"/>
      <c r="I17" s="46">
        <v>55460</v>
      </c>
      <c r="J17" s="14"/>
      <c r="K17" s="14"/>
      <c r="L17" s="14"/>
      <c r="M17" s="14"/>
      <c r="N17" s="14"/>
      <c r="O17" s="14"/>
      <c r="P17" s="43">
        <f t="shared" si="2"/>
        <v>55460</v>
      </c>
    </row>
    <row r="18" spans="1:16" x14ac:dyDescent="0.25">
      <c r="A18" s="5" t="s">
        <v>19</v>
      </c>
      <c r="B18" s="42">
        <v>800000</v>
      </c>
      <c r="C18" s="42">
        <v>1650000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/>
      <c r="M18" s="14"/>
      <c r="N18" s="14"/>
      <c r="O18" s="14"/>
      <c r="P18" s="43">
        <f t="shared" si="2"/>
        <v>341266.24</v>
      </c>
    </row>
    <row r="19" spans="1:16" ht="18" customHeight="1" x14ac:dyDescent="0.25">
      <c r="A19" s="5" t="s">
        <v>20</v>
      </c>
      <c r="B19" s="42">
        <v>120000</v>
      </c>
      <c r="C19" s="42">
        <v>100000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3">
        <f t="shared" si="2"/>
        <v>49643.87</v>
      </c>
    </row>
    <row r="20" spans="1:16" x14ac:dyDescent="0.25">
      <c r="A20" s="5" t="s">
        <v>21</v>
      </c>
      <c r="B20" s="42">
        <v>6112537</v>
      </c>
      <c r="C20" s="42">
        <v>5175089</v>
      </c>
      <c r="D20" s="43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/>
      <c r="L20" s="17"/>
      <c r="M20" s="14"/>
      <c r="N20" s="14"/>
      <c r="O20" s="14"/>
      <c r="P20" s="43">
        <f t="shared" si="2"/>
        <v>1316042.8</v>
      </c>
    </row>
    <row r="21" spans="1:16" x14ac:dyDescent="0.25">
      <c r="A21" s="5" t="s">
        <v>22</v>
      </c>
      <c r="B21" s="42">
        <v>12846000</v>
      </c>
      <c r="C21" s="42">
        <v>1707520</v>
      </c>
      <c r="D21" s="43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/>
      <c r="L21" s="14"/>
      <c r="M21" s="14"/>
      <c r="N21" s="14"/>
      <c r="O21" s="14"/>
      <c r="P21" s="43">
        <f t="shared" si="2"/>
        <v>1035772.5599999999</v>
      </c>
    </row>
    <row r="22" spans="1:16" ht="45" x14ac:dyDescent="0.25">
      <c r="A22" s="5" t="s">
        <v>23</v>
      </c>
      <c r="B22" s="42">
        <v>12314720</v>
      </c>
      <c r="C22" s="42">
        <v>6840720</v>
      </c>
      <c r="D22" s="13"/>
      <c r="E22" s="17">
        <v>245430</v>
      </c>
      <c r="F22" s="46">
        <v>184715.03</v>
      </c>
      <c r="G22" s="46">
        <v>315658.8</v>
      </c>
      <c r="H22" s="46">
        <v>18761.5</v>
      </c>
      <c r="I22" s="46">
        <v>527785.14</v>
      </c>
      <c r="J22" s="14">
        <v>117010</v>
      </c>
      <c r="K22" s="14"/>
      <c r="L22" s="14"/>
      <c r="M22" s="14"/>
      <c r="N22" s="14"/>
      <c r="O22" s="14"/>
      <c r="P22" s="43">
        <f t="shared" si="2"/>
        <v>1409360.4700000002</v>
      </c>
    </row>
    <row r="23" spans="1:16" ht="30" x14ac:dyDescent="0.25">
      <c r="A23" s="5" t="s">
        <v>24</v>
      </c>
      <c r="B23" s="42">
        <v>7871329</v>
      </c>
      <c r="C23" s="42">
        <v>11897066</v>
      </c>
      <c r="D23" s="13"/>
      <c r="E23" s="17"/>
      <c r="F23" s="46">
        <v>2015204</v>
      </c>
      <c r="G23" s="46">
        <v>1484600</v>
      </c>
      <c r="H23" s="46">
        <v>1214235</v>
      </c>
      <c r="I23" s="46">
        <v>40000</v>
      </c>
      <c r="J23" s="20">
        <v>591029.80000000005</v>
      </c>
      <c r="K23" s="14"/>
      <c r="L23" s="14"/>
      <c r="M23" s="14"/>
      <c r="N23" s="14"/>
      <c r="O23" s="14"/>
      <c r="P23" s="43">
        <f t="shared" si="2"/>
        <v>5345068.8</v>
      </c>
    </row>
    <row r="24" spans="1:16" ht="30" x14ac:dyDescent="0.25">
      <c r="A24" s="5" t="s">
        <v>25</v>
      </c>
      <c r="B24" s="42">
        <v>1350000</v>
      </c>
      <c r="C24" s="42">
        <v>2120000</v>
      </c>
      <c r="D24" s="43">
        <v>22610</v>
      </c>
      <c r="E24" s="17"/>
      <c r="F24" s="46">
        <v>52108.800000000003</v>
      </c>
      <c r="G24" s="46"/>
      <c r="H24" s="46">
        <v>214502</v>
      </c>
      <c r="I24" s="46">
        <v>163925.01</v>
      </c>
      <c r="J24" s="14">
        <v>201780</v>
      </c>
      <c r="K24" s="14"/>
      <c r="L24" s="17"/>
      <c r="M24" s="14"/>
      <c r="N24" s="14"/>
      <c r="O24" s="14"/>
      <c r="P24" s="43">
        <f t="shared" si="2"/>
        <v>654925.81000000006</v>
      </c>
    </row>
    <row r="25" spans="1:16" x14ac:dyDescent="0.25">
      <c r="A25" s="2" t="s">
        <v>26</v>
      </c>
      <c r="B25" s="42">
        <f>B26+B27+B28+B29+B30+B31+B32+B33+B34</f>
        <v>7172253</v>
      </c>
      <c r="C25" s="42">
        <f>C26+C27+C28+C29+C30+C31+C32+C33+C34</f>
        <v>7151853</v>
      </c>
      <c r="D25" s="43">
        <f>SUM(D26:D34)</f>
        <v>0</v>
      </c>
      <c r="E25" s="43">
        <f t="shared" ref="E25:O25" si="6">SUM(E26:E34)</f>
        <v>239717.15</v>
      </c>
      <c r="F25" s="43">
        <f t="shared" si="6"/>
        <v>166220.35</v>
      </c>
      <c r="G25" s="43">
        <f t="shared" si="6"/>
        <v>756202.4</v>
      </c>
      <c r="H25" s="4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3057314.09</v>
      </c>
    </row>
    <row r="26" spans="1:16" ht="30" x14ac:dyDescent="0.25">
      <c r="A26" s="5" t="s">
        <v>27</v>
      </c>
      <c r="B26" s="42">
        <v>366253</v>
      </c>
      <c r="C26" s="42">
        <v>366253</v>
      </c>
      <c r="D26" s="17"/>
      <c r="E26" s="17">
        <v>91318.76</v>
      </c>
      <c r="F26" s="46">
        <v>7200</v>
      </c>
      <c r="G26" s="46">
        <v>22202.400000000001</v>
      </c>
      <c r="H26" s="46">
        <v>19354</v>
      </c>
      <c r="I26" s="46">
        <v>7200</v>
      </c>
      <c r="J26" s="46">
        <v>3600</v>
      </c>
      <c r="K26" s="52"/>
      <c r="L26" s="46"/>
      <c r="M26" s="46"/>
      <c r="N26" s="16"/>
      <c r="O26" s="16"/>
      <c r="P26" s="43">
        <f t="shared" si="2"/>
        <v>150875.16</v>
      </c>
    </row>
    <row r="27" spans="1:16" x14ac:dyDescent="0.25">
      <c r="A27" s="5" t="s">
        <v>28</v>
      </c>
      <c r="B27" s="42">
        <v>424000</v>
      </c>
      <c r="C27" s="42">
        <v>350000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190000</v>
      </c>
      <c r="C28" s="42">
        <v>290000</v>
      </c>
      <c r="D28" s="23"/>
      <c r="E28" s="17">
        <v>96560.7</v>
      </c>
      <c r="F28" s="23"/>
      <c r="G28" s="46"/>
      <c r="H28" s="24"/>
      <c r="I28" s="46">
        <v>47082</v>
      </c>
      <c r="J28" s="46">
        <v>7407.57</v>
      </c>
      <c r="K28" s="24"/>
      <c r="L28" s="24"/>
      <c r="M28" s="24"/>
      <c r="N28" s="24"/>
      <c r="O28" s="24"/>
      <c r="P28" s="43">
        <f t="shared" si="2"/>
        <v>151050.27000000002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N29" s="14"/>
      <c r="O29" s="14"/>
      <c r="P29" s="43">
        <f t="shared" si="2"/>
        <v>34725.9</v>
      </c>
    </row>
    <row r="30" spans="1:16" ht="30" x14ac:dyDescent="0.25">
      <c r="A30" s="5" t="s">
        <v>31</v>
      </c>
      <c r="B30" s="42">
        <v>550000</v>
      </c>
      <c r="C30" s="42">
        <v>350000</v>
      </c>
      <c r="D30" s="17"/>
      <c r="E30" s="17"/>
      <c r="F30" s="17">
        <v>39608</v>
      </c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39608</v>
      </c>
    </row>
    <row r="31" spans="1:16" ht="30" x14ac:dyDescent="0.25">
      <c r="A31" s="5" t="s">
        <v>32</v>
      </c>
      <c r="B31" s="42">
        <v>0</v>
      </c>
      <c r="C31" s="42">
        <v>30000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>
        <v>4604000</v>
      </c>
      <c r="C32" s="42">
        <v>4604000</v>
      </c>
      <c r="D32" s="23"/>
      <c r="E32" s="17">
        <v>16790.349999999999</v>
      </c>
      <c r="F32" s="24"/>
      <c r="G32" s="46">
        <v>734000</v>
      </c>
      <c r="H32" s="24"/>
      <c r="I32" s="46">
        <v>708160</v>
      </c>
      <c r="J32" s="46">
        <v>658300</v>
      </c>
      <c r="K32" s="46"/>
      <c r="L32" s="46"/>
      <c r="M32" s="46"/>
      <c r="N32" s="55"/>
      <c r="O32" s="16"/>
      <c r="P32" s="43">
        <f t="shared" si="2"/>
        <v>2117250.35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938000</v>
      </c>
      <c r="C34" s="42">
        <v>1061600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/>
      <c r="L34" s="14"/>
      <c r="M34" s="16"/>
      <c r="N34" s="16"/>
      <c r="O34" s="16"/>
      <c r="P34" s="43">
        <f t="shared" si="2"/>
        <v>563804.41</v>
      </c>
    </row>
    <row r="35" spans="1:21" x14ac:dyDescent="0.25">
      <c r="A35" s="2" t="s">
        <v>36</v>
      </c>
      <c r="B35" s="40">
        <f t="shared" ref="B35:C35" si="7">B36+B37+B38+B39+B40+B41+B42</f>
        <v>2000000</v>
      </c>
      <c r="C35" s="40">
        <f t="shared" si="7"/>
        <v>23164466.670000002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22354466.670000002</v>
      </c>
    </row>
    <row r="36" spans="1:21" ht="30" x14ac:dyDescent="0.25">
      <c r="A36" s="5" t="s">
        <v>37</v>
      </c>
      <c r="B36" s="42">
        <v>2000000</v>
      </c>
      <c r="C36" s="42">
        <v>23164466.670000002</v>
      </c>
      <c r="D36" s="43"/>
      <c r="E36" s="17"/>
      <c r="F36" s="17"/>
      <c r="G36" s="17"/>
      <c r="H36" s="17">
        <v>22354466.670000002</v>
      </c>
      <c r="I36" s="17"/>
      <c r="J36" s="17"/>
      <c r="K36" s="17"/>
      <c r="L36" s="17"/>
      <c r="M36" s="16"/>
      <c r="N36" s="16"/>
      <c r="O36" s="16"/>
      <c r="P36" s="43">
        <f t="shared" si="2"/>
        <v>22354466.670000002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16728938</v>
      </c>
      <c r="C51" s="40">
        <f>C52+C53+C54+C55+C56+C57+C58+C59+C60</f>
        <v>4376183.67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440813.66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15086972</v>
      </c>
      <c r="C52" s="42">
        <v>3934217.67</v>
      </c>
      <c r="D52" s="43"/>
      <c r="E52" s="17"/>
      <c r="F52" s="14"/>
      <c r="G52" s="17">
        <v>115640</v>
      </c>
      <c r="H52" s="17"/>
      <c r="I52" s="17"/>
      <c r="J52" s="17">
        <v>26159.29</v>
      </c>
      <c r="K52" s="17"/>
      <c r="L52" s="17"/>
      <c r="M52" s="16"/>
      <c r="N52" s="17"/>
      <c r="O52" s="17"/>
      <c r="P52" s="43">
        <f t="shared" si="2"/>
        <v>141799.29</v>
      </c>
    </row>
    <row r="53" spans="1:20" ht="30" x14ac:dyDescent="0.25">
      <c r="A53" s="5" t="s">
        <v>54</v>
      </c>
      <c r="B53" s="42">
        <v>1641966</v>
      </c>
      <c r="C53" s="42">
        <v>441966</v>
      </c>
      <c r="D53" s="43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/>
      <c r="C57" s="42"/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227301941.40000001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125642344.05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227301941.40000001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125642344.05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s="62" t="s">
        <v>125</v>
      </c>
      <c r="B91" s="62"/>
      <c r="D91" s="14"/>
      <c r="E91" s="14"/>
      <c r="F91" s="14"/>
    </row>
    <row r="92" spans="1:20" x14ac:dyDescent="0.25">
      <c r="A92" s="66" t="s">
        <v>124</v>
      </c>
      <c r="B92" s="66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07" spans="1:17" ht="18.75" x14ac:dyDescent="0.3">
      <c r="A107" s="53"/>
      <c r="B107" s="53"/>
      <c r="C107" s="53"/>
      <c r="D107" s="53"/>
      <c r="E107" s="53"/>
      <c r="F107" s="53"/>
      <c r="G107" s="53"/>
      <c r="H107" s="53"/>
    </row>
    <row r="109" spans="1:17" ht="18.75" x14ac:dyDescent="0.3">
      <c r="A109" s="60" t="s">
        <v>126</v>
      </c>
      <c r="B109" s="60"/>
      <c r="C109" s="60"/>
      <c r="D109" s="60"/>
      <c r="E109" s="60"/>
      <c r="F109" s="60"/>
      <c r="G109" s="60"/>
      <c r="H109" s="56"/>
      <c r="I109" s="53"/>
      <c r="J109" s="53"/>
      <c r="K109" s="53"/>
      <c r="L109" s="53"/>
      <c r="M109" s="53"/>
      <c r="N109" s="53"/>
      <c r="O109" s="53"/>
      <c r="P109" s="53"/>
      <c r="Q109" s="53"/>
    </row>
    <row r="110" spans="1:17" ht="18.75" x14ac:dyDescent="0.3">
      <c r="A110" s="60"/>
      <c r="B110" s="60"/>
      <c r="C110" s="60"/>
      <c r="D110" s="60"/>
      <c r="E110" s="60"/>
      <c r="F110" s="60"/>
      <c r="G110" s="60"/>
      <c r="H110" s="53"/>
      <c r="I110" s="53"/>
      <c r="J110" s="53"/>
      <c r="K110" s="53"/>
      <c r="L110" s="53"/>
      <c r="M110" s="53"/>
      <c r="N110" s="53"/>
      <c r="O110" s="53"/>
      <c r="P110" s="53"/>
      <c r="Q110" s="53"/>
    </row>
    <row r="111" spans="1:17" ht="18.75" x14ac:dyDescent="0.3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</row>
    <row r="112" spans="1:17" ht="18.75" x14ac:dyDescent="0.3">
      <c r="A112" s="53"/>
      <c r="B112" s="53"/>
      <c r="C112" s="53"/>
      <c r="D112" s="54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9">
    <mergeCell ref="A110:G110"/>
    <mergeCell ref="A1:P1"/>
    <mergeCell ref="A2:P2"/>
    <mergeCell ref="A4:P4"/>
    <mergeCell ref="A3:P3"/>
    <mergeCell ref="A5:P5"/>
    <mergeCell ref="A92:B92"/>
    <mergeCell ref="A91:B91"/>
    <mergeCell ref="A109:G10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3DB32-3506-4A9D-8D5D-AFE3E844E379}"/>
</file>

<file path=customXml/itemProps2.xml><?xml version="1.0" encoding="utf-8"?>
<ds:datastoreItem xmlns:ds="http://schemas.openxmlformats.org/officeDocument/2006/customXml" ds:itemID="{CFE9F479-84A5-4FD0-B707-F0EFAD152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2024-08-02T17:12:21Z</cp:lastPrinted>
  <dcterms:created xsi:type="dcterms:W3CDTF">2018-04-17T18:57:16Z</dcterms:created>
  <dcterms:modified xsi:type="dcterms:W3CDTF">2024-08-02T17:15:29Z</dcterms:modified>
  <cp:category/>
  <cp:contentStatus/>
</cp:coreProperties>
</file>