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jmrodriguez\Desktop\"/>
    </mc:Choice>
  </mc:AlternateContent>
  <xr:revisionPtr revIDLastSave="0" documentId="13_ncr:1_{ACBFAD70-9171-463D-B3D5-B1419339AE7F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2" l="1"/>
  <c r="B86" i="2"/>
  <c r="C25" i="3"/>
  <c r="P11" i="3" l="1"/>
  <c r="C15" i="3"/>
  <c r="C9" i="3"/>
  <c r="M15" i="3"/>
  <c r="J15" i="3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P28" i="3"/>
  <c r="P26" i="3"/>
  <c r="P20" i="3"/>
  <c r="P17" i="3"/>
  <c r="G9" i="3"/>
  <c r="B9" i="3" l="1"/>
  <c r="C66" i="3"/>
  <c r="C69" i="3"/>
  <c r="B69" i="3"/>
  <c r="B66" i="3"/>
  <c r="B61" i="3"/>
  <c r="C35" i="3"/>
  <c r="C51" i="3"/>
  <c r="B35" i="3"/>
  <c r="P34" i="3"/>
  <c r="P22" i="3"/>
  <c r="C25" i="2"/>
  <c r="P10" i="3" l="1"/>
  <c r="B51" i="3"/>
  <c r="B15" i="3"/>
  <c r="B25" i="3"/>
  <c r="C73" i="3"/>
  <c r="C89" i="3" s="1"/>
  <c r="P14" i="3"/>
  <c r="P16" i="3"/>
  <c r="N9" i="3"/>
  <c r="O9" i="3"/>
  <c r="B73" i="3" l="1"/>
  <c r="B89" i="3" s="1"/>
  <c r="C15" i="2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F9" i="3"/>
  <c r="G15" i="3"/>
  <c r="I25" i="3"/>
  <c r="E9" i="3"/>
  <c r="E73" i="3" s="1"/>
  <c r="F15" i="3"/>
  <c r="G25" i="3"/>
  <c r="H25" i="3"/>
  <c r="P51" i="3" l="1"/>
  <c r="E89" i="3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86" i="2" s="1"/>
  <c r="B51" i="2"/>
  <c r="B43" i="2"/>
  <c r="B25" i="2"/>
  <c r="B15" i="2"/>
  <c r="B9" i="2"/>
  <c r="L79" i="3" l="1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P15" i="3" s="1"/>
  <c r="K9" i="3" l="1"/>
  <c r="L73" i="3"/>
  <c r="L89" i="3" s="1"/>
  <c r="K73" i="3" l="1"/>
  <c r="K89" i="3" l="1"/>
  <c r="P9" i="3" l="1"/>
  <c r="J25" i="3" l="1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<sst xmlns="http://schemas.openxmlformats.org/spreadsheetml/2006/main" count="214" uniqueCount="126">
  <si>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</si>
  <si>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</si>
  <si>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</si>
  <si>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</si>
  <si>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</si>
  <si>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</si>
  <si>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</si>
  <si>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</si>
  <si>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</si>
  <si>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</si>
  <si>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</si>
  <si>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</si>
  <si>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</si>
  <si>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</si>
  <si>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</si>
  <si>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</si>
  <si>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</si>
  <si>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</si>
  <si>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</si>
  <si>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</si>
  <si>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</si>
  <si>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</si>
  <si>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</si>
  <si>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</si>
  <si>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</si>
  <si>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</si>
  <si>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</si>
  <si>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</si>
  <si>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</si>
  <si>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</si>
  <si>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</si>
  <si>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</si>
  <si>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</si>
  <si>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</si>
  <si>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</si>
  <si>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</si>
  <si>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</si>
  <si>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</si>
  <si>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</si>
  <si>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</si>
  <si>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</si>
  <si>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</si>
  <si>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</si>
  <si>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</si>
  <si>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</si>
  <si>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</si>
  <si>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</si>
  <si>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</si>
  <si>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</si>
  <si>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</si>
  <si>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</si>
  <si>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</si>
  <si>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</si>
  <si>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</si>
  <si>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</si>
  <si>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</si>
  <si>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</si>
  <si>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</si>
  <si>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</si>
  <si>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</si>
  <si>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</si>
  <si>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</si>
  <si>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</si>
  <si>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</si>
  <si>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</si>
  <si>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</si>
  <si>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</si>
  <si>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</si>
  <si>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</si>
  <si>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</si>
  <si>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</si>
  <si>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</si>
  <si>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</si>
  <si>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</si>
  <si>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</si>
  <si>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</si>
  <si>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</si>
  <si>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</si>
  <si>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</si>
  <si>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</si>
  <si>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</si>
  <si>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</si>
  <si>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</si>
  <si>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</si>
  <si>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</si>
  <si>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</si>
  <si>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</si>
  <si>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</si>
  <si>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</si>
  <si>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</si>
  <si>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</si>
  <si>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</si>
  <si>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</si>
  <si>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</si>
  <si>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</si>
  <si>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</si>
  <si>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</si>
  <si>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</si>
  <si>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</si>
  <si>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</si>
  <si>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</si>
  <si>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</si>
  <si>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</si>
  <si>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</si>
  <si>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</si>
  <si>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</si>
  <si>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</si>
  <si>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</si>
  <si>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</si>
  <si>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</si>
  <si>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</si>
  <si>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</si>
  <si>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</si>
  <si>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Enc. Presupuesto</t>
  </si>
  <si>
    <t>Sr. Cristian Sanchez Reyes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</si>
  <si>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</si>
  <si>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</si>
  <si>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Director General</t>
  </si>
  <si>
    <t>Sra. Juana Maria Rodriguez</t>
  </si>
  <si>
    <t xml:space="preserve">Presupuesto Aprobado </t>
  </si>
  <si>
    <t>Presupuesto Modificado</t>
  </si>
  <si>
    <t>Año 2023</t>
  </si>
  <si>
    <t>AñO 2023</t>
  </si>
  <si>
    <t>Sra. Catalina Feliz</t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</si>
  <si>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Septiembre  del 2023</t>
    </r>
  </si>
  <si>
    <r>
      <t>Fecha de imputación: h</t>
    </r>
    <r>
      <rPr>
        <sz val="11"/>
        <color rgb="FFC00000"/>
        <rFont val="Calibri"/>
        <family val="2"/>
        <scheme val="minor"/>
      </rPr>
      <t>asta el 31 de Agosto 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</si>
</sst>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43" fontId="1" fillId="2" borderId="0" xfId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wrapText="1"/>
    </xf>
    <xf numFmtId="43" fontId="0" fillId="0" borderId="0" xfId="1" applyFont="1" applyFill="1" applyAlignment="1">
      <alignment vertical="center"/>
    </xf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8"/>
  <sheetViews>
    <sheetView showGridLines="0" zoomScaleNormal="100" workbookViewId="0">
      <selection activeCell="B41" sqref="B41:B42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58" t="s">
        <v>0</v>
      </c>
      <c r="B1" s="58"/>
      <c r="C1" s="58"/>
    </row>
    <row r="2" spans="1:14" ht="18.75" x14ac:dyDescent="0.3">
      <c r="A2" s="58" t="s">
        <v>1</v>
      </c>
      <c r="B2" s="58"/>
      <c r="C2" s="58"/>
    </row>
    <row r="3" spans="1:14" ht="18.75" x14ac:dyDescent="0.3">
      <c r="A3" s="62" t="s">
        <v>2</v>
      </c>
      <c r="B3" s="62"/>
      <c r="C3" s="62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8.75" x14ac:dyDescent="0.3">
      <c r="A4" s="62" t="s">
        <v>122</v>
      </c>
      <c r="B4" s="62"/>
      <c r="C4" s="62"/>
      <c r="D4" s="6" t="s">
        <v>3</v>
      </c>
    </row>
    <row r="5" spans="1:14" x14ac:dyDescent="0.25">
      <c r="A5" s="61" t="s">
        <v>4</v>
      </c>
      <c r="B5" s="61"/>
      <c r="C5" s="61"/>
      <c r="D5" s="11" t="s">
        <v>5</v>
      </c>
    </row>
    <row r="6" spans="1:14" x14ac:dyDescent="0.25">
      <c r="A6" s="48"/>
      <c r="B6" s="48"/>
      <c r="C6" s="48"/>
      <c r="D6" s="11"/>
    </row>
    <row r="7" spans="1:14" ht="15.75" x14ac:dyDescent="0.25">
      <c r="A7" s="9" t="s">
        <v>6</v>
      </c>
      <c r="B7" s="10" t="s">
        <v>7</v>
      </c>
      <c r="C7" s="10" t="s">
        <v>8</v>
      </c>
    </row>
    <row r="8" spans="1:14" x14ac:dyDescent="0.25">
      <c r="A8" s="1" t="s">
        <v>9</v>
      </c>
      <c r="B8" s="12"/>
      <c r="C8" s="12"/>
    </row>
    <row r="9" spans="1:14" x14ac:dyDescent="0.25">
      <c r="A9" s="2" t="s">
        <v>10</v>
      </c>
      <c r="B9" s="13">
        <f>SUM(B10:B14)</f>
        <v>151643214</v>
      </c>
      <c r="C9" s="13">
        <f>SUM(C10:C14)</f>
        <v>151643214</v>
      </c>
    </row>
    <row r="10" spans="1:14" x14ac:dyDescent="0.25">
      <c r="A10" s="5" t="s">
        <v>11</v>
      </c>
      <c r="B10" s="17">
        <v>115476903</v>
      </c>
      <c r="C10" s="17">
        <v>117263903</v>
      </c>
    </row>
    <row r="11" spans="1:14" x14ac:dyDescent="0.25">
      <c r="A11" s="5" t="s">
        <v>12</v>
      </c>
      <c r="B11" s="17">
        <v>19278300</v>
      </c>
      <c r="C11" s="31">
        <v>17398246</v>
      </c>
    </row>
    <row r="12" spans="1:14" x14ac:dyDescent="0.25">
      <c r="A12" s="5" t="s">
        <v>13</v>
      </c>
      <c r="B12" s="17"/>
      <c r="C12" s="17"/>
    </row>
    <row r="13" spans="1:14" x14ac:dyDescent="0.25">
      <c r="A13" s="5" t="s">
        <v>14</v>
      </c>
      <c r="B13" s="17"/>
      <c r="C13" s="17"/>
    </row>
    <row r="14" spans="1:14" x14ac:dyDescent="0.25">
      <c r="A14" s="5" t="s">
        <v>15</v>
      </c>
      <c r="B14" s="17">
        <v>16888011</v>
      </c>
      <c r="C14" s="17">
        <v>16981065</v>
      </c>
    </row>
    <row r="15" spans="1:14" x14ac:dyDescent="0.25">
      <c r="A15" s="2" t="s">
        <v>16</v>
      </c>
      <c r="B15" s="13">
        <f>SUM(B16:B24)</f>
        <v>34316880</v>
      </c>
      <c r="C15" s="13">
        <f>SUM(C16:C24)</f>
        <v>33755320</v>
      </c>
    </row>
    <row r="16" spans="1:14" x14ac:dyDescent="0.25">
      <c r="A16" s="5" t="s">
        <v>17</v>
      </c>
      <c r="B16" s="17">
        <v>9711000</v>
      </c>
      <c r="C16" s="17">
        <v>9711000</v>
      </c>
    </row>
    <row r="17" spans="1:22" x14ac:dyDescent="0.25">
      <c r="A17" s="5" t="s">
        <v>18</v>
      </c>
      <c r="B17" s="17">
        <v>643000</v>
      </c>
      <c r="C17" s="17">
        <v>243000</v>
      </c>
    </row>
    <row r="18" spans="1:22" x14ac:dyDescent="0.25">
      <c r="A18" s="5" t="s">
        <v>19</v>
      </c>
      <c r="B18" s="17">
        <v>1600000</v>
      </c>
      <c r="C18" s="17">
        <v>1665750</v>
      </c>
    </row>
    <row r="19" spans="1:22" ht="18" customHeight="1" x14ac:dyDescent="0.25">
      <c r="A19" s="5" t="s">
        <v>20</v>
      </c>
      <c r="B19" s="17">
        <v>203000</v>
      </c>
      <c r="C19" s="17">
        <v>181000</v>
      </c>
    </row>
    <row r="20" spans="1:22" x14ac:dyDescent="0.25">
      <c r="A20" s="5" t="s">
        <v>21</v>
      </c>
      <c r="B20" s="17">
        <v>2475000</v>
      </c>
      <c r="C20" s="17">
        <v>1875000</v>
      </c>
    </row>
    <row r="21" spans="1:22" x14ac:dyDescent="0.25">
      <c r="A21" s="5" t="s">
        <v>22</v>
      </c>
      <c r="B21" s="17">
        <v>1625000</v>
      </c>
      <c r="C21" s="17">
        <v>1646000</v>
      </c>
    </row>
    <row r="22" spans="1:22" x14ac:dyDescent="0.25">
      <c r="A22" s="5" t="s">
        <v>23</v>
      </c>
      <c r="B22" s="17">
        <v>1300000</v>
      </c>
      <c r="C22" s="17">
        <v>1756000</v>
      </c>
    </row>
    <row r="23" spans="1:22" x14ac:dyDescent="0.25">
      <c r="A23" s="5" t="s">
        <v>24</v>
      </c>
      <c r="B23" s="17">
        <v>14580880</v>
      </c>
      <c r="C23" s="17">
        <v>10786130</v>
      </c>
    </row>
    <row r="24" spans="1:22" x14ac:dyDescent="0.25">
      <c r="A24" s="5" t="s">
        <v>25</v>
      </c>
      <c r="B24" s="17">
        <v>2179000</v>
      </c>
      <c r="C24" s="17">
        <v>5891440</v>
      </c>
      <c r="D24" s="17">
        <v>2179000</v>
      </c>
      <c r="E24" s="17">
        <v>2179000</v>
      </c>
      <c r="F24" s="17">
        <v>2179000</v>
      </c>
      <c r="G24" s="17">
        <v>2179000</v>
      </c>
      <c r="H24" s="17">
        <v>2179000</v>
      </c>
      <c r="I24" s="17">
        <v>2179000</v>
      </c>
      <c r="J24" s="17">
        <v>2179000</v>
      </c>
      <c r="K24" s="17">
        <v>2179000</v>
      </c>
      <c r="L24" s="17">
        <v>2179000</v>
      </c>
      <c r="M24" s="17">
        <v>2179000</v>
      </c>
      <c r="N24" s="17">
        <v>2179000</v>
      </c>
      <c r="O24" s="17">
        <v>2179000</v>
      </c>
      <c r="P24" s="17">
        <v>2179000</v>
      </c>
      <c r="Q24" s="17">
        <v>2179000</v>
      </c>
      <c r="R24" s="17">
        <v>2179000</v>
      </c>
      <c r="S24" s="17">
        <v>2179000</v>
      </c>
      <c r="T24" s="17">
        <v>2179000</v>
      </c>
      <c r="U24" s="17">
        <v>2179000</v>
      </c>
      <c r="V24" s="17">
        <v>2179000</v>
      </c>
    </row>
    <row r="25" spans="1:22" x14ac:dyDescent="0.25">
      <c r="A25" s="2" t="s">
        <v>26</v>
      </c>
      <c r="B25" s="13">
        <f>SUM(B26:B34)</f>
        <v>5055001</v>
      </c>
      <c r="C25" s="13">
        <f>SUM(C26:C34)</f>
        <v>5666561</v>
      </c>
    </row>
    <row r="26" spans="1:22" x14ac:dyDescent="0.25">
      <c r="A26" s="5" t="s">
        <v>27</v>
      </c>
      <c r="B26" s="17">
        <v>435001</v>
      </c>
      <c r="C26" s="17">
        <v>335001</v>
      </c>
    </row>
    <row r="27" spans="1:22" x14ac:dyDescent="0.25">
      <c r="A27" s="5" t="s">
        <v>28</v>
      </c>
      <c r="B27" s="17">
        <v>435000</v>
      </c>
      <c r="C27" s="17">
        <v>518000</v>
      </c>
    </row>
    <row r="28" spans="1:22" x14ac:dyDescent="0.25">
      <c r="A28" s="5" t="s">
        <v>29</v>
      </c>
      <c r="B28" s="17">
        <v>370000</v>
      </c>
      <c r="C28" s="17">
        <v>349000</v>
      </c>
      <c r="D28" s="17">
        <v>370000</v>
      </c>
      <c r="E28" s="17">
        <v>370000</v>
      </c>
      <c r="F28" s="17">
        <v>370000</v>
      </c>
      <c r="G28" s="17">
        <v>370000</v>
      </c>
      <c r="H28" s="17">
        <v>370000</v>
      </c>
      <c r="I28" s="17">
        <v>370000</v>
      </c>
      <c r="J28" s="17">
        <v>370000</v>
      </c>
      <c r="K28" s="17">
        <v>370000</v>
      </c>
      <c r="L28" s="17">
        <v>370000</v>
      </c>
      <c r="M28" s="17">
        <v>370000</v>
      </c>
      <c r="N28" s="17">
        <v>370000</v>
      </c>
      <c r="O28" s="17">
        <v>370000</v>
      </c>
      <c r="P28" s="17">
        <v>370000</v>
      </c>
      <c r="Q28" s="17">
        <v>370000</v>
      </c>
      <c r="R28" s="17">
        <v>370000</v>
      </c>
      <c r="S28" s="17">
        <v>370000</v>
      </c>
      <c r="T28" s="17">
        <v>370000</v>
      </c>
      <c r="U28" s="17">
        <v>370000</v>
      </c>
      <c r="V28" s="17">
        <v>370000</v>
      </c>
    </row>
    <row r="29" spans="1:22" x14ac:dyDescent="0.25">
      <c r="A29" s="5" t="s">
        <v>30</v>
      </c>
      <c r="B29" s="17">
        <v>100000</v>
      </c>
      <c r="C29" s="17">
        <v>89000</v>
      </c>
    </row>
    <row r="30" spans="1:22" x14ac:dyDescent="0.25">
      <c r="A30" s="5" t="s">
        <v>31</v>
      </c>
      <c r="B30" s="17">
        <v>150000</v>
      </c>
      <c r="C30" s="17">
        <v>422000</v>
      </c>
    </row>
    <row r="31" spans="1:22" x14ac:dyDescent="0.25">
      <c r="A31" s="5" t="s">
        <v>32</v>
      </c>
      <c r="B31" s="17"/>
      <c r="C31" s="17"/>
    </row>
    <row r="32" spans="1:22" x14ac:dyDescent="0.25">
      <c r="A32" s="5" t="s">
        <v>33</v>
      </c>
      <c r="B32" s="17">
        <v>2750000</v>
      </c>
      <c r="C32" s="17">
        <v>2790000</v>
      </c>
    </row>
    <row r="33" spans="1:22" x14ac:dyDescent="0.25">
      <c r="A33" s="5" t="s">
        <v>34</v>
      </c>
      <c r="B33" s="17"/>
      <c r="C33" s="17"/>
    </row>
    <row r="34" spans="1:22" x14ac:dyDescent="0.25">
      <c r="A34" s="5" t="s">
        <v>35</v>
      </c>
      <c r="B34" s="17">
        <v>815000</v>
      </c>
      <c r="C34" s="17">
        <v>1163560</v>
      </c>
      <c r="D34" s="17">
        <v>815000</v>
      </c>
      <c r="E34" s="17">
        <v>815000</v>
      </c>
      <c r="F34" s="17">
        <v>815000</v>
      </c>
      <c r="G34" s="17">
        <v>815000</v>
      </c>
      <c r="H34" s="17">
        <v>815000</v>
      </c>
      <c r="I34" s="17">
        <v>815000</v>
      </c>
      <c r="J34" s="17">
        <v>815000</v>
      </c>
      <c r="K34" s="17">
        <v>815000</v>
      </c>
      <c r="L34" s="17">
        <v>815000</v>
      </c>
      <c r="M34" s="17">
        <v>815000</v>
      </c>
      <c r="N34" s="17">
        <v>815000</v>
      </c>
      <c r="O34" s="17">
        <v>815000</v>
      </c>
      <c r="P34" s="17">
        <v>815000</v>
      </c>
      <c r="Q34" s="17">
        <v>815000</v>
      </c>
      <c r="R34" s="17">
        <v>815000</v>
      </c>
      <c r="S34" s="17">
        <v>815000</v>
      </c>
      <c r="T34" s="17">
        <v>815000</v>
      </c>
      <c r="U34" s="17">
        <v>815000</v>
      </c>
      <c r="V34" s="17">
        <v>815000</v>
      </c>
    </row>
    <row r="35" spans="1:22" x14ac:dyDescent="0.25">
      <c r="A35" s="2" t="s">
        <v>36</v>
      </c>
      <c r="B35" s="13">
        <f>SUM(B36:B42)</f>
        <v>3450000</v>
      </c>
      <c r="C35" s="13">
        <f>SUM(C36:C50)</f>
        <v>2630000</v>
      </c>
    </row>
    <row r="36" spans="1:22" x14ac:dyDescent="0.25">
      <c r="A36" s="5" t="s">
        <v>37</v>
      </c>
      <c r="B36" s="17">
        <v>3450000</v>
      </c>
      <c r="C36" s="17">
        <v>2630000</v>
      </c>
    </row>
    <row r="37" spans="1:22" x14ac:dyDescent="0.25">
      <c r="A37" s="5" t="s">
        <v>38</v>
      </c>
      <c r="B37" s="17"/>
      <c r="C37" s="17"/>
    </row>
    <row r="38" spans="1:22" x14ac:dyDescent="0.25">
      <c r="A38" s="5" t="s">
        <v>39</v>
      </c>
      <c r="B38" s="17"/>
      <c r="C38" s="17"/>
    </row>
    <row r="39" spans="1:22" x14ac:dyDescent="0.25">
      <c r="A39" s="5" t="s">
        <v>40</v>
      </c>
      <c r="B39" s="17"/>
      <c r="C39" s="17"/>
    </row>
    <row r="40" spans="1:22" x14ac:dyDescent="0.25">
      <c r="A40" s="5" t="s">
        <v>41</v>
      </c>
      <c r="B40" s="17"/>
      <c r="C40" s="17"/>
    </row>
    <row r="41" spans="1:22" x14ac:dyDescent="0.25">
      <c r="A41" s="5" t="s">
        <v>42</v>
      </c>
      <c r="B41" s="17"/>
      <c r="C41" s="17"/>
    </row>
    <row r="42" spans="1:22" x14ac:dyDescent="0.25">
      <c r="A42" s="5" t="s">
        <v>43</v>
      </c>
      <c r="B42" s="17"/>
      <c r="C42" s="17"/>
    </row>
    <row r="43" spans="1:22" x14ac:dyDescent="0.25">
      <c r="A43" s="2" t="s">
        <v>44</v>
      </c>
      <c r="B43" s="13">
        <f>SUM(B44:B50)</f>
        <v>0</v>
      </c>
      <c r="C43" s="13">
        <f>SUM(C44:C50)</f>
        <v>0</v>
      </c>
    </row>
    <row r="44" spans="1:22" x14ac:dyDescent="0.25">
      <c r="A44" s="5" t="s">
        <v>45</v>
      </c>
      <c r="B44" s="17"/>
      <c r="C44" s="17"/>
    </row>
    <row r="45" spans="1:22" x14ac:dyDescent="0.25">
      <c r="A45" s="5" t="s">
        <v>46</v>
      </c>
      <c r="B45" s="17"/>
      <c r="C45" s="17"/>
    </row>
    <row r="46" spans="1:22" x14ac:dyDescent="0.25">
      <c r="A46" s="5" t="s">
        <v>47</v>
      </c>
      <c r="B46" s="17"/>
      <c r="C46" s="17"/>
    </row>
    <row r="47" spans="1:22" x14ac:dyDescent="0.25">
      <c r="A47" s="5" t="s">
        <v>48</v>
      </c>
      <c r="B47" s="17"/>
      <c r="C47" s="17"/>
    </row>
    <row r="48" spans="1:22" x14ac:dyDescent="0.25">
      <c r="A48" s="5" t="s">
        <v>49</v>
      </c>
      <c r="B48" s="17"/>
      <c r="C48" s="17"/>
    </row>
    <row r="49" spans="1:24" x14ac:dyDescent="0.25">
      <c r="A49" s="5" t="s">
        <v>50</v>
      </c>
      <c r="B49" s="17"/>
      <c r="C49" s="17"/>
    </row>
    <row r="50" spans="1:24" x14ac:dyDescent="0.25">
      <c r="A50" s="5" t="s">
        <v>51</v>
      </c>
      <c r="B50" s="17"/>
      <c r="C50" s="17"/>
    </row>
    <row r="51" spans="1:24" x14ac:dyDescent="0.25">
      <c r="A51" s="2" t="s">
        <v>52</v>
      </c>
      <c r="B51" s="13">
        <f>SUM(B52:B60)</f>
        <v>140000</v>
      </c>
      <c r="C51" s="13">
        <f>SUM(C52:C60)</f>
        <v>910000</v>
      </c>
    </row>
    <row r="52" spans="1:24" x14ac:dyDescent="0.25">
      <c r="A52" s="5" t="s">
        <v>53</v>
      </c>
      <c r="B52" s="17">
        <v>90000</v>
      </c>
      <c r="C52" s="17">
        <v>340000</v>
      </c>
      <c r="D52" s="17">
        <v>90000</v>
      </c>
      <c r="E52" s="17">
        <v>90000</v>
      </c>
      <c r="F52" s="17">
        <v>90000</v>
      </c>
      <c r="G52" s="17">
        <v>90000</v>
      </c>
      <c r="H52" s="17">
        <v>90000</v>
      </c>
      <c r="I52" s="17">
        <v>90000</v>
      </c>
      <c r="J52" s="17">
        <v>90000</v>
      </c>
      <c r="K52" s="17">
        <v>90000</v>
      </c>
      <c r="L52" s="17">
        <v>90000</v>
      </c>
      <c r="M52" s="17">
        <v>90000</v>
      </c>
      <c r="N52" s="17">
        <v>90000</v>
      </c>
      <c r="O52" s="17">
        <v>90000</v>
      </c>
      <c r="P52" s="17">
        <v>90000</v>
      </c>
      <c r="Q52" s="17">
        <v>90000</v>
      </c>
      <c r="R52" s="17">
        <v>90000</v>
      </c>
      <c r="S52" s="17">
        <v>90000</v>
      </c>
      <c r="T52" s="17">
        <v>90000</v>
      </c>
      <c r="U52" s="17">
        <v>90000</v>
      </c>
      <c r="V52" s="17">
        <v>90000</v>
      </c>
    </row>
    <row r="53" spans="1:24" x14ac:dyDescent="0.25">
      <c r="A53" s="5" t="s">
        <v>54</v>
      </c>
      <c r="B53" s="17"/>
      <c r="C53" s="17">
        <v>470000</v>
      </c>
    </row>
    <row r="54" spans="1:24" x14ac:dyDescent="0.25">
      <c r="A54" s="5" t="s">
        <v>55</v>
      </c>
      <c r="B54" s="17"/>
      <c r="C54" s="17"/>
    </row>
    <row r="55" spans="1:24" x14ac:dyDescent="0.25">
      <c r="A55" s="5" t="s">
        <v>56</v>
      </c>
      <c r="B55" s="17"/>
      <c r="C55" s="17"/>
    </row>
    <row r="56" spans="1:24" x14ac:dyDescent="0.25">
      <c r="A56" s="5" t="s">
        <v>57</v>
      </c>
      <c r="B56" s="17"/>
      <c r="C56" s="17">
        <v>50000</v>
      </c>
    </row>
    <row r="57" spans="1:24" x14ac:dyDescent="0.25">
      <c r="A57" s="5" t="s">
        <v>58</v>
      </c>
      <c r="B57" s="17">
        <v>50000</v>
      </c>
      <c r="C57" s="17">
        <v>50000</v>
      </c>
      <c r="D57" s="17">
        <v>50000</v>
      </c>
      <c r="E57" s="17">
        <v>50000</v>
      </c>
      <c r="F57" s="17">
        <v>50000</v>
      </c>
      <c r="G57" s="17">
        <v>50000</v>
      </c>
      <c r="H57" s="17">
        <v>50000</v>
      </c>
      <c r="I57" s="17">
        <v>50000</v>
      </c>
      <c r="J57" s="17">
        <v>50000</v>
      </c>
      <c r="K57" s="17">
        <v>50000</v>
      </c>
      <c r="L57" s="17">
        <v>50000</v>
      </c>
      <c r="M57" s="17">
        <v>50000</v>
      </c>
      <c r="N57" s="17">
        <v>50000</v>
      </c>
      <c r="O57" s="17">
        <v>50000</v>
      </c>
      <c r="P57" s="17">
        <v>50000</v>
      </c>
      <c r="Q57" s="17">
        <v>50000</v>
      </c>
      <c r="R57" s="17">
        <v>50000</v>
      </c>
      <c r="S57" s="17">
        <v>50000</v>
      </c>
      <c r="T57" s="17">
        <v>50000</v>
      </c>
      <c r="U57" s="17">
        <v>50000</v>
      </c>
      <c r="V57" s="17">
        <v>50000</v>
      </c>
    </row>
    <row r="58" spans="1:24" x14ac:dyDescent="0.25">
      <c r="A58" s="5" t="s">
        <v>59</v>
      </c>
      <c r="B58" s="17"/>
      <c r="C58" s="17"/>
    </row>
    <row r="59" spans="1:24" x14ac:dyDescent="0.25">
      <c r="A59" s="5" t="s">
        <v>60</v>
      </c>
      <c r="B59" s="17"/>
      <c r="C59" s="17"/>
      <c r="X59" s="16"/>
    </row>
    <row r="60" spans="1:24" x14ac:dyDescent="0.25">
      <c r="A60" s="5" t="s">
        <v>61</v>
      </c>
      <c r="B60" s="17"/>
      <c r="C60" s="17"/>
    </row>
    <row r="61" spans="1:24" x14ac:dyDescent="0.25">
      <c r="A61" s="2" t="s">
        <v>62</v>
      </c>
      <c r="B61" s="13">
        <v>0</v>
      </c>
      <c r="C61" s="14">
        <v>0</v>
      </c>
    </row>
    <row r="62" spans="1:24" x14ac:dyDescent="0.25">
      <c r="A62" s="5" t="s">
        <v>63</v>
      </c>
      <c r="B62" s="17"/>
      <c r="C62" s="14"/>
    </row>
    <row r="63" spans="1:24" x14ac:dyDescent="0.25">
      <c r="A63" s="5" t="s">
        <v>64</v>
      </c>
      <c r="B63" s="17"/>
      <c r="C63" s="14"/>
    </row>
    <row r="64" spans="1:24" x14ac:dyDescent="0.25">
      <c r="A64" s="5" t="s">
        <v>65</v>
      </c>
      <c r="B64" s="17"/>
      <c r="C64" s="14"/>
    </row>
    <row r="65" spans="1:3" ht="30" x14ac:dyDescent="0.25">
      <c r="A65" s="5" t="s">
        <v>66</v>
      </c>
      <c r="B65" s="17"/>
      <c r="C65" s="14"/>
    </row>
    <row r="66" spans="1:3" x14ac:dyDescent="0.25">
      <c r="A66" s="2" t="s">
        <v>67</v>
      </c>
      <c r="B66" s="13">
        <v>0</v>
      </c>
      <c r="C66" s="14">
        <v>0</v>
      </c>
    </row>
    <row r="67" spans="1:3" x14ac:dyDescent="0.25">
      <c r="A67" s="5" t="s">
        <v>68</v>
      </c>
      <c r="B67" s="17"/>
      <c r="C67" s="14"/>
    </row>
    <row r="68" spans="1:3" x14ac:dyDescent="0.25">
      <c r="A68" s="5" t="s">
        <v>69</v>
      </c>
      <c r="B68" s="17"/>
      <c r="C68" s="14"/>
    </row>
    <row r="69" spans="1:3" x14ac:dyDescent="0.25">
      <c r="A69" s="2" t="s">
        <v>70</v>
      </c>
      <c r="B69" s="13"/>
      <c r="C69" s="14"/>
    </row>
    <row r="70" spans="1:3" x14ac:dyDescent="0.25">
      <c r="A70" s="5" t="s">
        <v>71</v>
      </c>
      <c r="B70" s="17"/>
      <c r="C70" s="14"/>
    </row>
    <row r="71" spans="1:3" x14ac:dyDescent="0.25">
      <c r="A71" s="5" t="s">
        <v>72</v>
      </c>
      <c r="B71" s="17"/>
      <c r="C71" s="14"/>
    </row>
    <row r="72" spans="1:3" x14ac:dyDescent="0.25">
      <c r="A72" s="5" t="s">
        <v>73</v>
      </c>
      <c r="B72" s="17"/>
      <c r="C72" s="14"/>
    </row>
    <row r="73" spans="1:3" x14ac:dyDescent="0.25">
      <c r="A73" s="55" t="s">
        <v>74</v>
      </c>
      <c r="B73" s="54">
        <v>0</v>
      </c>
      <c r="C73" s="29">
        <v>0</v>
      </c>
    </row>
    <row r="74" spans="1:3" ht="12" customHeight="1" x14ac:dyDescent="0.25">
      <c r="A74" s="3"/>
      <c r="B74" s="17">
        <v>0</v>
      </c>
      <c r="C74" s="14">
        <v>0</v>
      </c>
    </row>
    <row r="75" spans="1:3" x14ac:dyDescent="0.25">
      <c r="A75" s="2" t="s">
        <v>75</v>
      </c>
      <c r="B75" s="26">
        <v>0</v>
      </c>
      <c r="C75" s="27">
        <v>0</v>
      </c>
    </row>
    <row r="76" spans="1:3" x14ac:dyDescent="0.25">
      <c r="A76" s="2" t="s">
        <v>76</v>
      </c>
      <c r="B76" s="26">
        <v>0</v>
      </c>
      <c r="C76" s="27">
        <v>0</v>
      </c>
    </row>
    <row r="77" spans="1:3" x14ac:dyDescent="0.25">
      <c r="A77" s="5" t="s">
        <v>77</v>
      </c>
      <c r="B77" s="17"/>
      <c r="C77" s="14"/>
    </row>
    <row r="78" spans="1:3" x14ac:dyDescent="0.25">
      <c r="A78" s="5" t="s">
        <v>78</v>
      </c>
      <c r="B78" s="17"/>
      <c r="C78" s="14"/>
    </row>
    <row r="79" spans="1:3" x14ac:dyDescent="0.25">
      <c r="A79" s="2" t="s">
        <v>79</v>
      </c>
      <c r="B79" s="13">
        <v>0</v>
      </c>
      <c r="C79" s="14">
        <v>0</v>
      </c>
    </row>
    <row r="80" spans="1:3" x14ac:dyDescent="0.25">
      <c r="A80" s="5" t="s">
        <v>80</v>
      </c>
      <c r="B80" s="17"/>
      <c r="C80" s="14"/>
    </row>
    <row r="81" spans="1:3" x14ac:dyDescent="0.25">
      <c r="A81" s="5" t="s">
        <v>81</v>
      </c>
      <c r="B81" s="17"/>
      <c r="C81" s="14"/>
    </row>
    <row r="82" spans="1:3" x14ac:dyDescent="0.25">
      <c r="A82" s="2" t="s">
        <v>82</v>
      </c>
      <c r="B82" s="13">
        <v>0</v>
      </c>
      <c r="C82" s="14">
        <v>0</v>
      </c>
    </row>
    <row r="83" spans="1:3" x14ac:dyDescent="0.25">
      <c r="A83" s="5" t="s">
        <v>83</v>
      </c>
      <c r="B83" s="17"/>
      <c r="C83" s="14"/>
    </row>
    <row r="84" spans="1:3" x14ac:dyDescent="0.25">
      <c r="A84" s="7" t="s">
        <v>84</v>
      </c>
      <c r="B84" s="18">
        <v>0</v>
      </c>
      <c r="C84" s="18">
        <v>0</v>
      </c>
    </row>
    <row r="85" spans="1:3" x14ac:dyDescent="0.25">
      <c r="B85" s="14"/>
      <c r="C85" s="14"/>
    </row>
    <row r="86" spans="1:3" ht="15.75" x14ac:dyDescent="0.25">
      <c r="A86" s="8" t="s">
        <v>85</v>
      </c>
      <c r="B86" s="19">
        <f>SUM(B9+B15+B25+B35+B51)</f>
        <v>194605095</v>
      </c>
      <c r="C86" s="19">
        <f>SUM(C9+C15+C25+C35+C51)</f>
        <v>194605095</v>
      </c>
    </row>
    <row r="87" spans="1:3" x14ac:dyDescent="0.25">
      <c r="A87" t="s">
        <v>86</v>
      </c>
      <c r="B87" s="14" t="s">
        <v>87</v>
      </c>
      <c r="C87" s="14"/>
    </row>
    <row r="89" spans="1:3" x14ac:dyDescent="0.25">
      <c r="A89" t="s">
        <v>88</v>
      </c>
      <c r="B89" t="s">
        <v>89</v>
      </c>
    </row>
    <row r="93" spans="1:3" ht="9.75" customHeight="1" x14ac:dyDescent="0.25">
      <c r="A93" t="s">
        <v>90</v>
      </c>
      <c r="B93" t="s">
        <v>91</v>
      </c>
    </row>
    <row r="94" spans="1:3" x14ac:dyDescent="0.25">
      <c r="A94" s="21" t="s">
        <v>118</v>
      </c>
      <c r="B94" s="21" t="s">
        <v>123</v>
      </c>
    </row>
    <row r="95" spans="1:3" x14ac:dyDescent="0.25">
      <c r="A95" t="s">
        <v>113</v>
      </c>
      <c r="B95" t="s">
        <v>92</v>
      </c>
    </row>
    <row r="97" spans="1:11" x14ac:dyDescent="0.25">
      <c r="A97" s="59" t="s">
        <v>93</v>
      </c>
      <c r="B97" s="59"/>
      <c r="C97" s="59"/>
    </row>
    <row r="98" spans="1:11" x14ac:dyDescent="0.25">
      <c r="A98" s="30"/>
      <c r="B98" s="30"/>
      <c r="C98" s="30"/>
    </row>
    <row r="99" spans="1:11" x14ac:dyDescent="0.25">
      <c r="A99" s="30"/>
      <c r="B99" s="49"/>
      <c r="C99" s="30"/>
    </row>
    <row r="100" spans="1:11" x14ac:dyDescent="0.25">
      <c r="A100" s="28"/>
      <c r="B100" s="28"/>
      <c r="C100" s="28"/>
    </row>
    <row r="101" spans="1:11" x14ac:dyDescent="0.25">
      <c r="A101" s="25" t="s">
        <v>94</v>
      </c>
      <c r="B101" s="25"/>
      <c r="C101" s="25"/>
    </row>
    <row r="102" spans="1:11" x14ac:dyDescent="0.25">
      <c r="A102" s="60" t="s">
        <v>115</v>
      </c>
      <c r="B102" s="60"/>
      <c r="C102" s="60"/>
    </row>
    <row r="103" spans="1:11" x14ac:dyDescent="0.25">
      <c r="A103" s="59" t="s">
        <v>116</v>
      </c>
      <c r="B103" s="59"/>
      <c r="C103" s="59"/>
    </row>
    <row r="105" spans="1:11" x14ac:dyDescent="0.25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</row>
    <row r="106" spans="1:11" x14ac:dyDescent="0.25">
      <c r="A106" s="57"/>
      <c r="B106" s="57"/>
      <c r="C106" s="57"/>
      <c r="D106" s="57"/>
      <c r="E106" s="57"/>
      <c r="F106" s="57"/>
      <c r="G106" s="57"/>
      <c r="H106" s="57"/>
    </row>
    <row r="108" spans="1:11" x14ac:dyDescent="0.25">
      <c r="C108" s="16"/>
    </row>
  </sheetData>
  <mergeCells count="14">
    <mergeCell ref="A1:C1"/>
    <mergeCell ref="A2:C2"/>
    <mergeCell ref="A5:C5"/>
    <mergeCell ref="A3:C3"/>
    <mergeCell ref="A4:C4"/>
    <mergeCell ref="A106:H106"/>
    <mergeCell ref="J3:L3"/>
    <mergeCell ref="M3:N3"/>
    <mergeCell ref="A97:C97"/>
    <mergeCell ref="A102:C102"/>
    <mergeCell ref="A103:C103"/>
    <mergeCell ref="D3:F3"/>
    <mergeCell ref="G3:I3"/>
    <mergeCell ref="A105:K105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7"/>
  <sheetViews>
    <sheetView showGridLines="0" tabSelected="1" topLeftCell="A41" zoomScale="75" zoomScaleNormal="75" workbookViewId="0">
      <selection activeCell="J46" sqref="J46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5.140625" bestFit="1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"/>
    </row>
    <row r="2" spans="1:28" ht="18.75" customHeight="1" x14ac:dyDescent="0.3">
      <c r="A2" s="63" t="s">
        <v>95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"/>
    </row>
    <row r="3" spans="1:28" ht="15.75" customHeight="1" x14ac:dyDescent="0.25">
      <c r="A3" s="62" t="s">
        <v>96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11"/>
    </row>
    <row r="4" spans="1:28" ht="15.75" x14ac:dyDescent="0.25">
      <c r="A4" s="62" t="s">
        <v>121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11"/>
    </row>
    <row r="5" spans="1:28" x14ac:dyDescent="0.25">
      <c r="A5" s="61" t="s">
        <v>97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6</v>
      </c>
      <c r="B7" s="10" t="s">
        <v>119</v>
      </c>
      <c r="C7" s="10" t="s">
        <v>120</v>
      </c>
      <c r="D7" s="10" t="s">
        <v>98</v>
      </c>
      <c r="E7" s="10" t="s">
        <v>99</v>
      </c>
      <c r="F7" s="10" t="s">
        <v>100</v>
      </c>
      <c r="G7" s="10" t="s">
        <v>101</v>
      </c>
      <c r="H7" s="10" t="s">
        <v>102</v>
      </c>
      <c r="I7" s="10" t="s">
        <v>103</v>
      </c>
      <c r="J7" s="10" t="s">
        <v>104</v>
      </c>
      <c r="K7" s="10" t="s">
        <v>105</v>
      </c>
      <c r="L7" s="10" t="s">
        <v>106</v>
      </c>
      <c r="M7" s="10" t="s">
        <v>107</v>
      </c>
      <c r="N7" s="10" t="s">
        <v>108</v>
      </c>
      <c r="O7" s="10" t="s">
        <v>109</v>
      </c>
      <c r="P7" s="10" t="s">
        <v>110</v>
      </c>
      <c r="AA7" s="16"/>
      <c r="AB7" s="16"/>
    </row>
    <row r="8" spans="1:28" x14ac:dyDescent="0.25">
      <c r="A8" s="1" t="s">
        <v>9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10</v>
      </c>
      <c r="B9" s="13">
        <f>B10+B11+B14</f>
        <v>151643214</v>
      </c>
      <c r="C9" s="13">
        <f>C10+C11+C14</f>
        <v>151643214</v>
      </c>
      <c r="D9" s="13">
        <f>SUM(D10:D14)</f>
        <v>9074410.9600000009</v>
      </c>
      <c r="E9" s="13">
        <f t="shared" ref="E9:I9" si="0">SUM(E10:E14)</f>
        <v>9107881.959999999</v>
      </c>
      <c r="F9" s="13">
        <f t="shared" si="0"/>
        <v>9079386.3599999994</v>
      </c>
      <c r="G9" s="13">
        <f t="shared" si="0"/>
        <v>19433569.530000001</v>
      </c>
      <c r="H9" s="13">
        <f t="shared" si="0"/>
        <v>10890512.16</v>
      </c>
      <c r="I9" s="13">
        <f t="shared" si="0"/>
        <v>11060602.449999999</v>
      </c>
      <c r="J9" s="13">
        <f>SUM(J10:J14)</f>
        <v>11408543.119999999</v>
      </c>
      <c r="K9" s="13">
        <f t="shared" ref="K9:O9" si="1">+K10+K11+K12+K13+K14</f>
        <v>11200926.1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>SUM(D9:O9)</f>
        <v>91255832.640000001</v>
      </c>
      <c r="S9" s="15"/>
    </row>
    <row r="10" spans="1:28" s="21" customFormat="1" x14ac:dyDescent="0.25">
      <c r="A10" s="43" t="s">
        <v>11</v>
      </c>
      <c r="B10" s="39">
        <v>115476903</v>
      </c>
      <c r="C10" s="39">
        <v>117426903</v>
      </c>
      <c r="D10" s="13">
        <v>7690100</v>
      </c>
      <c r="E10" s="13">
        <v>7726476.0999999996</v>
      </c>
      <c r="F10" s="13">
        <v>7716100</v>
      </c>
      <c r="G10" s="44">
        <v>10650290</v>
      </c>
      <c r="H10" s="44">
        <v>9290141.8800000008</v>
      </c>
      <c r="I10" s="44">
        <v>9470432.0700000003</v>
      </c>
      <c r="J10" s="44">
        <v>9730476.5299999993</v>
      </c>
      <c r="K10" s="44">
        <v>9541710</v>
      </c>
      <c r="L10" s="44"/>
      <c r="M10" s="44"/>
      <c r="N10" s="44"/>
      <c r="O10" s="13"/>
      <c r="P10" s="13">
        <f t="shared" ref="P10:P73" si="2">SUM(D10:O10)</f>
        <v>71815726.580000013</v>
      </c>
    </row>
    <row r="11" spans="1:28" x14ac:dyDescent="0.25">
      <c r="A11" s="5" t="s">
        <v>12</v>
      </c>
      <c r="B11" s="41">
        <v>19278300</v>
      </c>
      <c r="C11" s="41">
        <v>17235246</v>
      </c>
      <c r="D11" s="17">
        <v>225000</v>
      </c>
      <c r="E11" s="17">
        <v>225000</v>
      </c>
      <c r="F11" s="14">
        <v>200000</v>
      </c>
      <c r="G11" s="14">
        <v>7212444.4199999999</v>
      </c>
      <c r="H11" s="14">
        <v>200000</v>
      </c>
      <c r="I11" s="14">
        <v>187500</v>
      </c>
      <c r="J11" s="14">
        <v>217500</v>
      </c>
      <c r="K11" s="14">
        <v>217500</v>
      </c>
      <c r="L11" s="14"/>
      <c r="M11" s="14"/>
      <c r="N11" s="14"/>
      <c r="O11" s="13"/>
      <c r="P11" s="42">
        <f t="shared" si="2"/>
        <v>8684944.4199999999</v>
      </c>
    </row>
    <row r="12" spans="1:28" ht="30" x14ac:dyDescent="0.25">
      <c r="A12" s="5" t="s">
        <v>13</v>
      </c>
      <c r="B12" s="41"/>
      <c r="C12" s="41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14</v>
      </c>
      <c r="B13" s="41"/>
      <c r="C13" s="41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15</v>
      </c>
      <c r="B14" s="41">
        <v>16888011</v>
      </c>
      <c r="C14" s="41">
        <v>16981065</v>
      </c>
      <c r="D14" s="17">
        <v>1159310.96</v>
      </c>
      <c r="E14" s="17">
        <v>1156405.8600000001</v>
      </c>
      <c r="F14" s="17">
        <v>1163286.3600000001</v>
      </c>
      <c r="G14" s="17">
        <v>1570835.11</v>
      </c>
      <c r="H14" s="17">
        <v>1400370.28</v>
      </c>
      <c r="I14" s="17">
        <v>1402670.38</v>
      </c>
      <c r="J14" s="17">
        <v>1460566.59</v>
      </c>
      <c r="K14" s="17">
        <v>1441716.1</v>
      </c>
      <c r="L14" s="17"/>
      <c r="M14" s="17"/>
      <c r="N14" s="17"/>
      <c r="O14" s="17"/>
      <c r="P14" s="42">
        <f t="shared" si="2"/>
        <v>10755161.640000001</v>
      </c>
    </row>
    <row r="15" spans="1:28" x14ac:dyDescent="0.25">
      <c r="A15" s="2" t="s">
        <v>16</v>
      </c>
      <c r="B15" s="39">
        <f>B16+B17+B18+B19+B20+B21+B22+B23+B24</f>
        <v>34316880</v>
      </c>
      <c r="C15" s="39">
        <f>C16+C17+C18+C19+C20+C21+C22+C23+C24</f>
        <v>33366880</v>
      </c>
      <c r="D15" s="13">
        <f>SUM(D16:D24)</f>
        <v>1202311.8299999998</v>
      </c>
      <c r="E15" s="13">
        <f t="shared" ref="E15" si="3">SUM(E16:E24)</f>
        <v>668520.74999999988</v>
      </c>
      <c r="F15" s="13">
        <f>SUM(F16:F24)</f>
        <v>2188859.0300000003</v>
      </c>
      <c r="G15" s="13">
        <f t="shared" ref="G15:J15" si="4">SUM(G16:G24)</f>
        <v>1323143.18</v>
      </c>
      <c r="H15" s="13">
        <f t="shared" si="4"/>
        <v>2126860.69</v>
      </c>
      <c r="I15" s="13">
        <f t="shared" si="4"/>
        <v>4290049.5900000008</v>
      </c>
      <c r="J15" s="13">
        <f t="shared" si="4"/>
        <v>1786288.56</v>
      </c>
      <c r="K15" s="13">
        <f t="shared" ref="K15:O15" si="5">SUM(K16:K24)</f>
        <v>3453480.4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si="2"/>
        <v>17039514.030000001</v>
      </c>
    </row>
    <row r="16" spans="1:28" x14ac:dyDescent="0.25">
      <c r="A16" s="5" t="s">
        <v>17</v>
      </c>
      <c r="B16" s="41">
        <v>9711000</v>
      </c>
      <c r="C16" s="41">
        <v>9711000</v>
      </c>
      <c r="D16" s="42">
        <v>1126418.43</v>
      </c>
      <c r="E16" s="17">
        <v>318653.68</v>
      </c>
      <c r="F16" s="14">
        <v>1348935</v>
      </c>
      <c r="G16" s="14">
        <v>313192.98</v>
      </c>
      <c r="H16" s="14">
        <v>842735.5</v>
      </c>
      <c r="I16" s="14">
        <v>874148.75</v>
      </c>
      <c r="J16" s="14">
        <v>882531.56</v>
      </c>
      <c r="K16" s="14">
        <v>882792.52</v>
      </c>
      <c r="L16" s="17"/>
      <c r="M16" s="14"/>
      <c r="N16" s="14"/>
      <c r="O16" s="14"/>
      <c r="P16" s="42">
        <f t="shared" si="2"/>
        <v>6589408.4199999999</v>
      </c>
    </row>
    <row r="17" spans="1:16" ht="30" x14ac:dyDescent="0.25">
      <c r="A17" s="5" t="s">
        <v>18</v>
      </c>
      <c r="B17" s="41">
        <v>643000</v>
      </c>
      <c r="C17" s="41">
        <v>643000</v>
      </c>
      <c r="D17" s="13"/>
      <c r="E17" s="17"/>
      <c r="F17" s="14">
        <v>8850</v>
      </c>
      <c r="G17" s="14"/>
      <c r="H17" s="14"/>
      <c r="I17" s="14"/>
      <c r="J17" s="14"/>
      <c r="K17" s="14"/>
      <c r="L17" s="14"/>
      <c r="M17" s="14"/>
      <c r="N17" s="14"/>
      <c r="O17" s="14"/>
      <c r="P17" s="42">
        <f t="shared" si="2"/>
        <v>8850</v>
      </c>
    </row>
    <row r="18" spans="1:16" x14ac:dyDescent="0.25">
      <c r="A18" s="5" t="s">
        <v>19</v>
      </c>
      <c r="B18" s="41">
        <v>1600000</v>
      </c>
      <c r="C18" s="41">
        <v>1600000</v>
      </c>
      <c r="D18" s="13"/>
      <c r="E18" s="17">
        <v>138150</v>
      </c>
      <c r="F18" s="14"/>
      <c r="G18" s="14"/>
      <c r="H18" s="14">
        <v>355700</v>
      </c>
      <c r="I18" s="14">
        <v>149900</v>
      </c>
      <c r="J18" s="14">
        <v>146300</v>
      </c>
      <c r="K18" s="14">
        <v>430453.7</v>
      </c>
      <c r="L18" s="14"/>
      <c r="M18" s="14"/>
      <c r="N18" s="14"/>
      <c r="O18" s="14"/>
      <c r="P18" s="42">
        <f t="shared" si="2"/>
        <v>1220503.7</v>
      </c>
    </row>
    <row r="19" spans="1:16" ht="18" customHeight="1" x14ac:dyDescent="0.25">
      <c r="A19" s="5" t="s">
        <v>20</v>
      </c>
      <c r="B19" s="41">
        <v>203000</v>
      </c>
      <c r="C19" s="41">
        <v>203000</v>
      </c>
      <c r="D19" s="13"/>
      <c r="E19" s="17"/>
      <c r="F19" s="14"/>
      <c r="G19" s="14"/>
      <c r="H19" s="14"/>
      <c r="I19" s="14"/>
      <c r="J19" s="14"/>
      <c r="K19" s="14">
        <v>177536.62</v>
      </c>
      <c r="L19" s="14"/>
      <c r="M19" s="14"/>
      <c r="N19" s="14"/>
      <c r="O19" s="14"/>
      <c r="P19" s="42">
        <f t="shared" si="2"/>
        <v>177536.62</v>
      </c>
    </row>
    <row r="20" spans="1:16" x14ac:dyDescent="0.25">
      <c r="A20" s="5" t="s">
        <v>21</v>
      </c>
      <c r="B20" s="41">
        <v>2475000</v>
      </c>
      <c r="C20" s="41">
        <v>2475000</v>
      </c>
      <c r="D20" s="13"/>
      <c r="E20" s="17">
        <v>31270</v>
      </c>
      <c r="F20" s="14">
        <v>201398.3</v>
      </c>
      <c r="G20" s="14"/>
      <c r="H20" s="14">
        <v>31270</v>
      </c>
      <c r="I20" s="14">
        <v>325670</v>
      </c>
      <c r="J20" s="14">
        <v>76070</v>
      </c>
      <c r="K20" s="14">
        <v>31270</v>
      </c>
      <c r="L20" s="17"/>
      <c r="M20" s="14"/>
      <c r="N20" s="14"/>
      <c r="O20" s="14"/>
      <c r="P20" s="42">
        <f t="shared" si="2"/>
        <v>696948.3</v>
      </c>
    </row>
    <row r="21" spans="1:16" x14ac:dyDescent="0.25">
      <c r="A21" s="5" t="s">
        <v>22</v>
      </c>
      <c r="B21" s="41">
        <v>1625000</v>
      </c>
      <c r="C21" s="41">
        <v>1625000</v>
      </c>
      <c r="D21" s="42">
        <v>75893.399999999994</v>
      </c>
      <c r="E21" s="17">
        <v>78820</v>
      </c>
      <c r="F21" s="14">
        <v>155496.5</v>
      </c>
      <c r="G21" s="14"/>
      <c r="H21" s="14">
        <v>603663.34</v>
      </c>
      <c r="I21" s="14"/>
      <c r="J21" s="14">
        <v>77391</v>
      </c>
      <c r="K21" s="14">
        <v>78139.8</v>
      </c>
      <c r="L21" s="14"/>
      <c r="M21" s="14"/>
      <c r="N21" s="14"/>
      <c r="O21" s="14"/>
      <c r="P21" s="42">
        <f t="shared" si="2"/>
        <v>1069404.04</v>
      </c>
    </row>
    <row r="22" spans="1:16" ht="45" x14ac:dyDescent="0.25">
      <c r="A22" s="5" t="s">
        <v>23</v>
      </c>
      <c r="B22" s="41">
        <v>1300000</v>
      </c>
      <c r="C22" s="41">
        <v>1500000</v>
      </c>
      <c r="D22" s="13"/>
      <c r="E22" s="17">
        <v>76018</v>
      </c>
      <c r="F22" s="45">
        <v>178016</v>
      </c>
      <c r="G22" s="45">
        <v>43660</v>
      </c>
      <c r="H22" s="45">
        <v>154773.54999999999</v>
      </c>
      <c r="I22" s="45">
        <v>263343.64</v>
      </c>
      <c r="J22" s="45">
        <v>75555.600000000006</v>
      </c>
      <c r="K22" s="45">
        <v>116108.75</v>
      </c>
      <c r="L22" s="14"/>
      <c r="M22" s="14"/>
      <c r="N22" s="14"/>
      <c r="O22" s="14"/>
      <c r="P22" s="42">
        <f t="shared" si="2"/>
        <v>907475.53999999992</v>
      </c>
    </row>
    <row r="23" spans="1:16" ht="30" x14ac:dyDescent="0.25">
      <c r="A23" s="5" t="s">
        <v>24</v>
      </c>
      <c r="B23" s="41">
        <v>14580880</v>
      </c>
      <c r="C23" s="41">
        <v>13430880</v>
      </c>
      <c r="D23" s="13"/>
      <c r="E23" s="17"/>
      <c r="F23" s="45">
        <v>250983.23</v>
      </c>
      <c r="G23" s="45">
        <v>584985</v>
      </c>
      <c r="H23" s="14"/>
      <c r="I23" s="45">
        <v>1963011.8</v>
      </c>
      <c r="J23" s="56">
        <v>410086.40000000002</v>
      </c>
      <c r="K23" s="45">
        <v>1273380.01</v>
      </c>
      <c r="L23" s="14"/>
      <c r="M23" s="14"/>
      <c r="N23" s="14"/>
      <c r="O23" s="14"/>
      <c r="P23" s="42">
        <f t="shared" si="2"/>
        <v>4482446.4400000004</v>
      </c>
    </row>
    <row r="24" spans="1:16" ht="30" x14ac:dyDescent="0.25">
      <c r="A24" s="5" t="s">
        <v>25</v>
      </c>
      <c r="B24" s="41">
        <v>2179000</v>
      </c>
      <c r="C24" s="41">
        <v>2179000</v>
      </c>
      <c r="D24" s="13"/>
      <c r="E24" s="17">
        <v>25609.07</v>
      </c>
      <c r="F24" s="45">
        <v>45180</v>
      </c>
      <c r="G24" s="45">
        <v>381305.2</v>
      </c>
      <c r="H24" s="45">
        <v>138718.29999999999</v>
      </c>
      <c r="I24" s="45">
        <v>713975.4</v>
      </c>
      <c r="J24" s="45">
        <v>118354</v>
      </c>
      <c r="K24" s="45">
        <v>463799</v>
      </c>
      <c r="L24" s="17"/>
      <c r="M24" s="14"/>
      <c r="N24" s="14"/>
      <c r="O24" s="14"/>
      <c r="P24" s="42">
        <f t="shared" si="2"/>
        <v>1886940.9700000002</v>
      </c>
    </row>
    <row r="25" spans="1:16" x14ac:dyDescent="0.25">
      <c r="A25" s="2" t="s">
        <v>26</v>
      </c>
      <c r="B25" s="39">
        <f>B26+B27+B28+B29+B30+B31+B32+B33+B34</f>
        <v>5055001</v>
      </c>
      <c r="C25" s="39">
        <f>C26+C27+C28+C29+C30+C31+C32+C33+C34</f>
        <v>5555001</v>
      </c>
      <c r="D25" s="13">
        <f>SUM(D26:D34)</f>
        <v>0</v>
      </c>
      <c r="E25" s="13">
        <f t="shared" ref="E25:O25" si="6">SUM(E26:E34)</f>
        <v>3600</v>
      </c>
      <c r="F25" s="13">
        <f t="shared" si="6"/>
        <v>463096.74</v>
      </c>
      <c r="G25" s="13">
        <f t="shared" si="6"/>
        <v>919020.48</v>
      </c>
      <c r="H25" s="13">
        <f t="shared" si="6"/>
        <v>270375.78000000003</v>
      </c>
      <c r="I25" s="13">
        <f t="shared" si="6"/>
        <v>143241.20000000001</v>
      </c>
      <c r="J25" s="13">
        <f t="shared" si="6"/>
        <v>850325.2</v>
      </c>
      <c r="K25" s="13">
        <f t="shared" si="6"/>
        <v>815467.25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2"/>
        <v>3465126.65</v>
      </c>
    </row>
    <row r="26" spans="1:16" ht="30" x14ac:dyDescent="0.25">
      <c r="A26" s="5" t="s">
        <v>27</v>
      </c>
      <c r="B26" s="41">
        <v>435001</v>
      </c>
      <c r="C26" s="41">
        <v>435001</v>
      </c>
      <c r="D26" s="17"/>
      <c r="E26" s="17">
        <v>3600</v>
      </c>
      <c r="F26" s="45">
        <v>54917.2</v>
      </c>
      <c r="G26" s="45">
        <v>7200</v>
      </c>
      <c r="H26" s="45">
        <v>53305.54</v>
      </c>
      <c r="I26" s="45">
        <v>3600</v>
      </c>
      <c r="J26" s="45">
        <v>7200</v>
      </c>
      <c r="K26" s="50">
        <v>73978.149999999994</v>
      </c>
      <c r="L26" s="45"/>
      <c r="M26" s="45"/>
      <c r="N26" s="16"/>
      <c r="O26" s="16"/>
      <c r="P26" s="42">
        <f t="shared" si="2"/>
        <v>203800.88999999998</v>
      </c>
    </row>
    <row r="27" spans="1:16" x14ac:dyDescent="0.25">
      <c r="A27" s="5" t="s">
        <v>28</v>
      </c>
      <c r="B27" s="41">
        <v>435000</v>
      </c>
      <c r="C27" s="41">
        <v>435000</v>
      </c>
      <c r="D27" s="17"/>
      <c r="E27" s="17"/>
      <c r="F27" s="17">
        <v>68440</v>
      </c>
      <c r="G27" s="14"/>
      <c r="H27" s="14"/>
      <c r="I27" s="14"/>
      <c r="J27" s="14">
        <v>35518</v>
      </c>
      <c r="K27" s="14"/>
      <c r="L27" s="14"/>
      <c r="M27" s="20"/>
      <c r="N27" s="20"/>
      <c r="O27" s="20"/>
      <c r="P27" s="42">
        <f t="shared" si="2"/>
        <v>103958</v>
      </c>
    </row>
    <row r="28" spans="1:16" ht="30" x14ac:dyDescent="0.25">
      <c r="A28" s="5" t="s">
        <v>29</v>
      </c>
      <c r="B28" s="41">
        <v>370000</v>
      </c>
      <c r="C28" s="41">
        <v>420000</v>
      </c>
      <c r="D28" s="23"/>
      <c r="E28" s="23"/>
      <c r="F28" s="17">
        <v>58516.21</v>
      </c>
      <c r="G28" s="45">
        <v>15472.7</v>
      </c>
      <c r="H28" s="45">
        <v>29464.6</v>
      </c>
      <c r="I28" s="45">
        <v>96022.5</v>
      </c>
      <c r="J28" s="45"/>
      <c r="K28" s="45">
        <v>11646.6</v>
      </c>
      <c r="L28" s="24"/>
      <c r="M28" s="24"/>
      <c r="N28" s="24"/>
      <c r="O28" s="24"/>
      <c r="P28" s="42">
        <f t="shared" si="2"/>
        <v>211122.61000000002</v>
      </c>
    </row>
    <row r="29" spans="1:16" x14ac:dyDescent="0.25">
      <c r="A29" s="5" t="s">
        <v>30</v>
      </c>
      <c r="B29" s="41">
        <v>100000</v>
      </c>
      <c r="C29" s="41">
        <v>100000</v>
      </c>
      <c r="D29" s="17"/>
      <c r="E29" s="17"/>
      <c r="F29" s="17">
        <v>25088.38</v>
      </c>
      <c r="G29" s="14"/>
      <c r="H29" s="14">
        <v>7915.05</v>
      </c>
      <c r="I29" s="14"/>
      <c r="J29" s="14"/>
      <c r="K29" s="14">
        <v>14874.5</v>
      </c>
      <c r="L29" s="14"/>
      <c r="N29" s="14"/>
      <c r="O29" s="14"/>
      <c r="P29" s="42">
        <f t="shared" si="2"/>
        <v>47877.93</v>
      </c>
    </row>
    <row r="30" spans="1:16" ht="30" x14ac:dyDescent="0.25">
      <c r="A30" s="5" t="s">
        <v>31</v>
      </c>
      <c r="B30" s="41">
        <v>150000</v>
      </c>
      <c r="C30" s="41">
        <v>150000</v>
      </c>
      <c r="D30" s="17"/>
      <c r="E30" s="17"/>
      <c r="F30" s="17"/>
      <c r="G30" s="45"/>
      <c r="H30" s="14"/>
      <c r="I30" s="45"/>
      <c r="J30" s="45">
        <v>120360</v>
      </c>
      <c r="K30" s="14"/>
      <c r="L30" s="14"/>
      <c r="M30" s="24"/>
      <c r="N30" s="16"/>
      <c r="O30" s="16"/>
      <c r="P30" s="42">
        <f t="shared" si="2"/>
        <v>120360</v>
      </c>
    </row>
    <row r="31" spans="1:16" ht="30" x14ac:dyDescent="0.25">
      <c r="A31" s="5" t="s">
        <v>32</v>
      </c>
      <c r="B31" s="41"/>
      <c r="C31" s="41"/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2">
        <f t="shared" si="2"/>
        <v>0</v>
      </c>
    </row>
    <row r="32" spans="1:16" ht="30" x14ac:dyDescent="0.25">
      <c r="A32" s="5" t="s">
        <v>33</v>
      </c>
      <c r="B32" s="49">
        <v>2750000</v>
      </c>
      <c r="C32" s="49">
        <v>2750000</v>
      </c>
      <c r="D32" s="23"/>
      <c r="E32" s="23"/>
      <c r="F32" s="24">
        <v>7670.73</v>
      </c>
      <c r="G32" s="24">
        <v>674444</v>
      </c>
      <c r="H32" s="24">
        <v>89466.28</v>
      </c>
      <c r="I32" s="24">
        <v>10030</v>
      </c>
      <c r="J32" s="24">
        <v>687247.2</v>
      </c>
      <c r="K32" s="24">
        <v>458200</v>
      </c>
      <c r="L32" s="45"/>
      <c r="M32" s="45"/>
      <c r="N32" s="53"/>
      <c r="O32" s="16"/>
      <c r="P32" s="42">
        <f t="shared" si="2"/>
        <v>1927058.21</v>
      </c>
    </row>
    <row r="33" spans="1:21" ht="45" x14ac:dyDescent="0.25">
      <c r="A33" s="5" t="s">
        <v>34</v>
      </c>
      <c r="B33" s="41"/>
      <c r="C33" s="41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2">
        <f t="shared" si="2"/>
        <v>0</v>
      </c>
    </row>
    <row r="34" spans="1:21" x14ac:dyDescent="0.25">
      <c r="A34" s="5" t="s">
        <v>35</v>
      </c>
      <c r="B34" s="41">
        <v>815000</v>
      </c>
      <c r="C34" s="41">
        <v>1265000</v>
      </c>
      <c r="D34" s="17"/>
      <c r="E34" s="17"/>
      <c r="F34" s="17">
        <v>248464.22</v>
      </c>
      <c r="G34" s="14">
        <v>221903.78</v>
      </c>
      <c r="H34" s="14">
        <v>90224.31</v>
      </c>
      <c r="I34" s="14">
        <v>33588.699999999997</v>
      </c>
      <c r="J34" s="14"/>
      <c r="K34" s="14">
        <v>256768</v>
      </c>
      <c r="L34" s="14"/>
      <c r="M34" s="16"/>
      <c r="N34" s="16"/>
      <c r="O34" s="16"/>
      <c r="P34" s="42">
        <f t="shared" si="2"/>
        <v>850949.01</v>
      </c>
    </row>
    <row r="35" spans="1:21" x14ac:dyDescent="0.25">
      <c r="A35" s="2" t="s">
        <v>36</v>
      </c>
      <c r="B35" s="39">
        <f t="shared" ref="B35:C35" si="7">B36+B37+B38+B39+B40+B41+B42</f>
        <v>3450000</v>
      </c>
      <c r="C35" s="39">
        <f t="shared" si="7"/>
        <v>3450000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2630000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2">
        <f t="shared" si="2"/>
        <v>2630000</v>
      </c>
    </row>
    <row r="36" spans="1:21" ht="30" x14ac:dyDescent="0.25">
      <c r="A36" s="5" t="s">
        <v>37</v>
      </c>
      <c r="B36" s="41">
        <v>3450000</v>
      </c>
      <c r="C36" s="41">
        <v>3450000</v>
      </c>
      <c r="D36" s="42"/>
      <c r="E36" s="17"/>
      <c r="F36" s="17"/>
      <c r="G36" s="17"/>
      <c r="H36" s="17"/>
      <c r="I36" s="17">
        <v>2630000</v>
      </c>
      <c r="J36" s="17"/>
      <c r="K36" s="17"/>
      <c r="L36" s="17"/>
      <c r="M36" s="16"/>
      <c r="N36" s="16"/>
      <c r="O36" s="16"/>
      <c r="P36" s="42">
        <f t="shared" si="2"/>
        <v>2630000</v>
      </c>
    </row>
    <row r="37" spans="1:21" ht="30" x14ac:dyDescent="0.25">
      <c r="A37" s="5" t="s">
        <v>38</v>
      </c>
      <c r="B37" s="41"/>
      <c r="C37" s="41"/>
      <c r="D37" s="42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2">
        <f t="shared" si="2"/>
        <v>0</v>
      </c>
    </row>
    <row r="38" spans="1:21" ht="30" x14ac:dyDescent="0.25">
      <c r="A38" s="5" t="s">
        <v>39</v>
      </c>
      <c r="B38" s="41"/>
      <c r="C38" s="41"/>
      <c r="D38" s="42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2">
        <f t="shared" si="2"/>
        <v>0</v>
      </c>
    </row>
    <row r="39" spans="1:21" ht="30" x14ac:dyDescent="0.25">
      <c r="A39" s="5" t="s">
        <v>40</v>
      </c>
      <c r="B39" s="41"/>
      <c r="C39" s="41"/>
      <c r="D39" s="42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2">
        <f t="shared" si="2"/>
        <v>0</v>
      </c>
    </row>
    <row r="40" spans="1:21" ht="30" x14ac:dyDescent="0.25">
      <c r="A40" s="5" t="s">
        <v>41</v>
      </c>
      <c r="B40" s="41"/>
      <c r="C40" s="41"/>
      <c r="D40" s="42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2">
        <f t="shared" si="2"/>
        <v>0</v>
      </c>
    </row>
    <row r="41" spans="1:21" ht="30" x14ac:dyDescent="0.25">
      <c r="A41" s="5" t="s">
        <v>42</v>
      </c>
      <c r="B41" s="41"/>
      <c r="C41" s="41"/>
      <c r="D41" s="42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2">
        <f t="shared" si="2"/>
        <v>0</v>
      </c>
    </row>
    <row r="42" spans="1:21" ht="30" x14ac:dyDescent="0.25">
      <c r="A42" s="5" t="s">
        <v>43</v>
      </c>
      <c r="B42" s="41"/>
      <c r="C42" s="41"/>
      <c r="D42" s="42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2">
        <f t="shared" si="2"/>
        <v>0</v>
      </c>
    </row>
    <row r="43" spans="1:21" x14ac:dyDescent="0.25">
      <c r="A43" s="2" t="s">
        <v>44</v>
      </c>
      <c r="B43" s="39"/>
      <c r="C43" s="39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45</v>
      </c>
      <c r="B44" s="39"/>
      <c r="C44" s="39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46</v>
      </c>
      <c r="B45" s="39"/>
      <c r="C45" s="39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47</v>
      </c>
      <c r="B46" s="39"/>
      <c r="C46" s="39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48</v>
      </c>
      <c r="B47" s="39"/>
      <c r="C47" s="39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49</v>
      </c>
      <c r="B48" s="39"/>
      <c r="C48" s="39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50</v>
      </c>
      <c r="B49" s="39"/>
      <c r="C49" s="39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51</v>
      </c>
      <c r="B50" s="39"/>
      <c r="C50" s="3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52</v>
      </c>
      <c r="B51" s="39">
        <f>B52+B53+B54+B55+B56+B57+B58+B59+B60</f>
        <v>140000</v>
      </c>
      <c r="C51" s="39">
        <f>C52+C53+C54+C55+C56+C57+C58+C59+C60</f>
        <v>590000</v>
      </c>
      <c r="D51" s="13">
        <f>SUM(D52:D60)</f>
        <v>0</v>
      </c>
      <c r="E51" s="13">
        <f t="shared" ref="E51:J51" si="11">SUM(E52:E60)</f>
        <v>0</v>
      </c>
      <c r="F51" s="13">
        <f t="shared" si="11"/>
        <v>25252</v>
      </c>
      <c r="G51" s="13">
        <f t="shared" si="11"/>
        <v>0</v>
      </c>
      <c r="H51" s="13">
        <f t="shared" si="11"/>
        <v>0</v>
      </c>
      <c r="I51" s="13">
        <f t="shared" si="11"/>
        <v>35577</v>
      </c>
      <c r="J51" s="13">
        <f t="shared" si="11"/>
        <v>0</v>
      </c>
      <c r="K51" s="13">
        <f t="shared" ref="K51:T51" si="12">SUM(K52:K60)</f>
        <v>38114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98943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53</v>
      </c>
      <c r="B52" s="41">
        <v>90000</v>
      </c>
      <c r="C52" s="41">
        <v>390000</v>
      </c>
      <c r="D52" s="42"/>
      <c r="E52" s="17"/>
      <c r="F52" s="14">
        <v>25252</v>
      </c>
      <c r="G52" s="17"/>
      <c r="H52" s="17"/>
      <c r="I52" s="17">
        <v>35577</v>
      </c>
      <c r="J52" s="17"/>
      <c r="K52" s="17">
        <v>38114</v>
      </c>
      <c r="L52" s="17"/>
      <c r="M52" s="16"/>
      <c r="N52" s="17"/>
      <c r="O52" s="17"/>
      <c r="P52" s="42">
        <f t="shared" si="2"/>
        <v>98943</v>
      </c>
    </row>
    <row r="53" spans="1:20" ht="30" x14ac:dyDescent="0.25">
      <c r="A53" s="5" t="s">
        <v>54</v>
      </c>
      <c r="B53" s="41"/>
      <c r="C53" s="41">
        <v>150000</v>
      </c>
      <c r="D53" s="42"/>
      <c r="E53" s="17"/>
      <c r="F53" s="17"/>
      <c r="G53" s="17"/>
      <c r="H53" s="17"/>
      <c r="I53" s="17"/>
      <c r="J53" s="17" t="s">
        <v>87</v>
      </c>
      <c r="K53" s="17"/>
      <c r="L53" s="17"/>
      <c r="M53" s="17"/>
      <c r="N53" s="23"/>
      <c r="O53" s="23"/>
      <c r="P53" s="13">
        <f t="shared" si="2"/>
        <v>0</v>
      </c>
    </row>
    <row r="54" spans="1:20" ht="30" x14ac:dyDescent="0.25">
      <c r="A54" s="5" t="s">
        <v>55</v>
      </c>
      <c r="B54" s="41"/>
      <c r="C54" s="41"/>
      <c r="D54" s="42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56</v>
      </c>
      <c r="B55" s="41"/>
      <c r="C55" s="41"/>
      <c r="D55" s="42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57</v>
      </c>
      <c r="B56" s="41"/>
      <c r="C56" s="41"/>
      <c r="D56" s="42"/>
      <c r="E56" s="17"/>
      <c r="F56" s="17"/>
      <c r="G56" s="17"/>
      <c r="H56" s="17"/>
      <c r="I56" s="17"/>
      <c r="J56" s="17"/>
      <c r="L56" s="17"/>
      <c r="M56" s="16"/>
      <c r="N56" s="17"/>
      <c r="O56" s="17"/>
      <c r="P56" s="13">
        <f t="shared" si="2"/>
        <v>0</v>
      </c>
    </row>
    <row r="57" spans="1:20" ht="30" x14ac:dyDescent="0.25">
      <c r="A57" s="5" t="s">
        <v>58</v>
      </c>
      <c r="B57" s="41">
        <v>50000</v>
      </c>
      <c r="C57" s="41">
        <v>50000</v>
      </c>
      <c r="D57" s="42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59</v>
      </c>
      <c r="B58" s="41"/>
      <c r="C58" s="41"/>
      <c r="D58" s="42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60</v>
      </c>
      <c r="B59" s="41"/>
      <c r="C59" s="41"/>
      <c r="D59" s="42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61</v>
      </c>
      <c r="B60" s="41"/>
      <c r="C60" s="41"/>
      <c r="D60" s="42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62</v>
      </c>
      <c r="B61" s="39">
        <f>B62+B63+B64+B65</f>
        <v>0</v>
      </c>
      <c r="C61" s="39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63</v>
      </c>
      <c r="B62" s="39"/>
      <c r="C62" s="39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64</v>
      </c>
      <c r="B63" s="39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65</v>
      </c>
      <c r="B64" s="39"/>
      <c r="C64" s="3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66</v>
      </c>
      <c r="B65" s="39"/>
      <c r="C65" s="39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67</v>
      </c>
      <c r="B66" s="39">
        <f>B67+B68</f>
        <v>0</v>
      </c>
      <c r="C66" s="39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68</v>
      </c>
      <c r="B67" s="39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69</v>
      </c>
      <c r="B68" s="39"/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70</v>
      </c>
      <c r="B69" s="39">
        <f>B70+B71+B72</f>
        <v>0</v>
      </c>
      <c r="C69" s="39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71</v>
      </c>
      <c r="B70" s="39"/>
      <c r="C70" s="39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72</v>
      </c>
      <c r="B71" s="39"/>
      <c r="C71" s="39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73</v>
      </c>
      <c r="B72" s="39"/>
      <c r="C72" s="39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74</v>
      </c>
      <c r="B73" s="18">
        <f>+B9+B15+B25+B35+B43+B51+B61+B66+B69</f>
        <v>194605095</v>
      </c>
      <c r="C73" s="18">
        <f>+C9+C15+C25+C35+C43+C51+C61+C66+C69</f>
        <v>194605095</v>
      </c>
      <c r="D73" s="18">
        <f>+D9+D15+D25+D35+D43+D51+D61+D66+D69</f>
        <v>10276722.790000001</v>
      </c>
      <c r="E73" s="18">
        <f t="shared" ref="E73:K73" si="18">+E9+E15+E25+E35+E43+E51+E61+E66+E69</f>
        <v>9780002.709999999</v>
      </c>
      <c r="F73" s="18">
        <f t="shared" si="18"/>
        <v>11756594.130000001</v>
      </c>
      <c r="G73" s="18">
        <f t="shared" si="18"/>
        <v>21675733.190000001</v>
      </c>
      <c r="H73" s="18">
        <f t="shared" si="18"/>
        <v>13287748.629999999</v>
      </c>
      <c r="I73" s="18">
        <f t="shared" si="18"/>
        <v>18159470.239999998</v>
      </c>
      <c r="J73" s="18">
        <f t="shared" si="18"/>
        <v>14045156.879999999</v>
      </c>
      <c r="K73" s="18">
        <f t="shared" si="18"/>
        <v>15507987.75</v>
      </c>
      <c r="L73" s="18">
        <f t="shared" ref="L73:N73" si="19">+L9+L15+L25+L35+L43+L51+L61+L66+L69</f>
        <v>0</v>
      </c>
      <c r="M73" s="18">
        <f>+M9+M15+M25+M35+M43+M51+M61+M66+M69</f>
        <v>0</v>
      </c>
      <c r="N73" s="18">
        <f t="shared" si="19"/>
        <v>0</v>
      </c>
      <c r="O73" s="18">
        <f>+O9+O15+O25+O35+O43+O51+O61+O66+O69</f>
        <v>0</v>
      </c>
      <c r="P73" s="46">
        <f t="shared" si="2"/>
        <v>114489416.31999999</v>
      </c>
    </row>
    <row r="74" spans="1:76" x14ac:dyDescent="0.25">
      <c r="A74" s="32"/>
      <c r="B74" s="40"/>
      <c r="C74" s="40"/>
      <c r="D74" s="33"/>
      <c r="E74" s="33"/>
      <c r="F74" s="33"/>
      <c r="G74" s="33"/>
      <c r="H74" s="33"/>
      <c r="I74" s="33"/>
      <c r="J74" s="33"/>
      <c r="K74" s="33"/>
      <c r="L74" s="29"/>
      <c r="M74" s="29"/>
      <c r="N74" s="29"/>
      <c r="O74" s="29"/>
      <c r="P74" s="46">
        <f t="shared" ref="P74:P89" si="20">SUM(D74:O74)</f>
        <v>0</v>
      </c>
    </row>
    <row r="75" spans="1:76" x14ac:dyDescent="0.25">
      <c r="A75" s="3"/>
      <c r="B75" s="39"/>
      <c r="C75" s="39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39"/>
      <c r="C76" s="39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39"/>
      <c r="C77" s="39"/>
      <c r="D77" s="17"/>
      <c r="E77" s="14"/>
      <c r="F77" s="14"/>
      <c r="G77" s="17"/>
      <c r="P77" s="13">
        <f t="shared" si="20"/>
        <v>0</v>
      </c>
    </row>
    <row r="78" spans="1:76" s="38" customFormat="1" x14ac:dyDescent="0.25">
      <c r="A78" s="35" t="s">
        <v>75</v>
      </c>
      <c r="B78" s="40"/>
      <c r="C78" s="40"/>
      <c r="D78" s="36"/>
      <c r="E78" s="36"/>
      <c r="F78" s="36"/>
      <c r="G78" s="37">
        <v>0</v>
      </c>
      <c r="H78" s="37"/>
      <c r="I78" s="37"/>
      <c r="J78" s="37"/>
      <c r="K78" s="37"/>
      <c r="L78" s="37"/>
      <c r="M78" s="37"/>
      <c r="N78" s="37"/>
      <c r="O78" s="37"/>
      <c r="P78" s="46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76</v>
      </c>
      <c r="B79" s="39"/>
      <c r="C79" s="39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4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77</v>
      </c>
      <c r="B80" s="39"/>
      <c r="C80" s="39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78</v>
      </c>
      <c r="B81" s="39"/>
      <c r="C81" s="39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79</v>
      </c>
      <c r="B82" s="39"/>
      <c r="C82" s="39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80</v>
      </c>
      <c r="B83" s="39"/>
      <c r="C83" s="39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81</v>
      </c>
      <c r="B84" s="39"/>
      <c r="C84" s="39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82</v>
      </c>
      <c r="B85" s="39"/>
      <c r="C85" s="39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83</v>
      </c>
      <c r="B86" s="39"/>
      <c r="C86" s="39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84</v>
      </c>
      <c r="B87" s="40"/>
      <c r="C87" s="40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6">
        <f t="shared" si="20"/>
        <v>0</v>
      </c>
    </row>
    <row r="88" spans="1:20" x14ac:dyDescent="0.25">
      <c r="B88" s="39"/>
      <c r="C88" s="39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85</v>
      </c>
      <c r="B89" s="19">
        <f t="shared" ref="B89:O89" si="22">+B73+B87</f>
        <v>194605095</v>
      </c>
      <c r="C89" s="19">
        <f t="shared" si="22"/>
        <v>194605095</v>
      </c>
      <c r="D89" s="19">
        <f t="shared" si="22"/>
        <v>10276722.790000001</v>
      </c>
      <c r="E89" s="19">
        <f t="shared" si="22"/>
        <v>9780002.709999999</v>
      </c>
      <c r="F89" s="19">
        <f t="shared" si="22"/>
        <v>11756594.130000001</v>
      </c>
      <c r="G89" s="19">
        <f t="shared" si="22"/>
        <v>21675733.190000001</v>
      </c>
      <c r="H89" s="19">
        <f t="shared" si="22"/>
        <v>13287748.629999999</v>
      </c>
      <c r="I89" s="19">
        <f t="shared" si="22"/>
        <v>18159470.239999998</v>
      </c>
      <c r="J89" s="19">
        <f t="shared" si="22"/>
        <v>14045156.879999999</v>
      </c>
      <c r="K89" s="19">
        <f t="shared" si="22"/>
        <v>15507987.75</v>
      </c>
      <c r="L89" s="19">
        <f t="shared" si="22"/>
        <v>0</v>
      </c>
      <c r="M89" s="19">
        <f t="shared" si="22"/>
        <v>0</v>
      </c>
      <c r="N89" s="19">
        <f t="shared" si="22"/>
        <v>0</v>
      </c>
      <c r="O89" s="19">
        <f t="shared" si="22"/>
        <v>0</v>
      </c>
      <c r="P89" s="47">
        <f t="shared" si="20"/>
        <v>114489416.31999999</v>
      </c>
    </row>
    <row r="90" spans="1:20" x14ac:dyDescent="0.25">
      <c r="A90" t="s">
        <v>111</v>
      </c>
      <c r="D90" s="14"/>
      <c r="E90" s="14"/>
      <c r="F90" s="14"/>
    </row>
    <row r="91" spans="1:20" x14ac:dyDescent="0.25">
      <c r="A91" t="s">
        <v>124</v>
      </c>
      <c r="D91" s="14"/>
      <c r="E91" s="14"/>
      <c r="F91" s="14"/>
    </row>
    <row r="92" spans="1:20" x14ac:dyDescent="0.25">
      <c r="A92" t="s">
        <v>125</v>
      </c>
      <c r="D92" s="14"/>
      <c r="E92" s="14"/>
      <c r="F92" s="14" t="s">
        <v>87</v>
      </c>
      <c r="J92" s="16"/>
    </row>
    <row r="93" spans="1:20" x14ac:dyDescent="0.25">
      <c r="C93" s="16"/>
      <c r="D93" s="14"/>
      <c r="E93" s="14"/>
      <c r="F93" s="14"/>
      <c r="J93" s="16"/>
      <c r="K93" s="16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87</v>
      </c>
    </row>
    <row r="97" spans="1:17" x14ac:dyDescent="0.25">
      <c r="A97" t="s">
        <v>88</v>
      </c>
      <c r="H97" t="s">
        <v>89</v>
      </c>
      <c r="M97" t="s">
        <v>112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118</v>
      </c>
      <c r="B103" s="21"/>
      <c r="C103" s="21"/>
      <c r="H103" s="21" t="s">
        <v>123</v>
      </c>
      <c r="M103" s="21" t="s">
        <v>114</v>
      </c>
    </row>
    <row r="104" spans="1:17" x14ac:dyDescent="0.25">
      <c r="A104" t="s">
        <v>113</v>
      </c>
      <c r="H104" t="s">
        <v>92</v>
      </c>
      <c r="M104" t="s">
        <v>117</v>
      </c>
    </row>
    <row r="110" spans="1:17" ht="18.75" x14ac:dyDescent="0.3">
      <c r="A110" s="64"/>
      <c r="B110" s="64"/>
      <c r="C110" s="64"/>
      <c r="D110" s="64"/>
      <c r="E110" s="64"/>
      <c r="F110" s="64"/>
      <c r="G110" s="64"/>
      <c r="H110" s="64"/>
      <c r="I110" s="57"/>
      <c r="J110" s="57"/>
      <c r="K110" s="57"/>
    </row>
    <row r="111" spans="1:17" ht="18.75" x14ac:dyDescent="0.3">
      <c r="A111" s="64"/>
      <c r="B111" s="64"/>
      <c r="C111" s="64"/>
      <c r="D111" s="64"/>
      <c r="E111" s="64"/>
      <c r="F111" s="64"/>
      <c r="G111" s="64"/>
      <c r="H111" s="64"/>
    </row>
    <row r="112" spans="1:17" ht="18.75" x14ac:dyDescent="0.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</row>
    <row r="113" spans="1:17" ht="18.75" x14ac:dyDescent="0.3">
      <c r="A113" s="51"/>
      <c r="B113" s="51"/>
      <c r="C113" s="52"/>
      <c r="D113" s="51"/>
      <c r="E113" s="51"/>
      <c r="F113" s="6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</row>
    <row r="114" spans="1:17" ht="18.75" x14ac:dyDescent="0.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</row>
    <row r="115" spans="1:17" ht="18.75" x14ac:dyDescent="0.3">
      <c r="A115" s="51"/>
      <c r="B115" s="51"/>
      <c r="C115" s="51"/>
      <c r="D115" s="52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</row>
    <row r="116" spans="1:17" ht="18.75" x14ac:dyDescent="0.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</row>
    <row r="117" spans="1:17" ht="18.75" x14ac:dyDescent="0.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</row>
    <row r="119" spans="1:17" x14ac:dyDescent="0.25">
      <c r="F119" s="16"/>
    </row>
    <row r="120" spans="1:17" x14ac:dyDescent="0.25">
      <c r="F120" s="16"/>
    </row>
    <row r="127" spans="1:17" x14ac:dyDescent="0.25">
      <c r="H127" s="16"/>
    </row>
  </sheetData>
  <mergeCells count="7">
    <mergeCell ref="A1:P1"/>
    <mergeCell ref="A110:K110"/>
    <mergeCell ref="A111:H111"/>
    <mergeCell ref="A2:P2"/>
    <mergeCell ref="A4:P4"/>
    <mergeCell ref="A3:P3"/>
    <mergeCell ref="A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0" ma:contentTypeDescription="Crear nuevo documento." ma:contentTypeScope="" ma:versionID="80c5a8bab7b07eabe5fa6364cd5fe439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a3c17b40c9b1654f7b7ee318fc7f8844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D5B00C-4CAD-46F9-84E9-A68A9636EC45}"/>
</file>

<file path=customXml/itemProps2.xml><?xml version="1.0" encoding="utf-8"?>
<ds:datastoreItem xmlns:ds="http://schemas.openxmlformats.org/officeDocument/2006/customXml" ds:itemID="{4067D3E7-034B-4D42-A980-63CC95DD40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Juana María  Rodríguez</cp:lastModifiedBy>
  <cp:revision/>
  <cp:lastPrinted>2023-09-04T15:14:19Z</cp:lastPrinted>
  <dcterms:created xsi:type="dcterms:W3CDTF">2018-04-17T18:57:16Z</dcterms:created>
  <dcterms:modified xsi:type="dcterms:W3CDTF">2023-09-04T15:19:22Z</dcterms:modified>
  <cp:category/>
  <cp:contentStatus/>
</cp:coreProperties>
</file>